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https://d.docs.live.net/542b7d90e2cd70df/MY BLOG/びえい未来ネット/Blog161/"/>
    </mc:Choice>
  </mc:AlternateContent>
  <xr:revisionPtr revIDLastSave="0" documentId="8_{143A26AA-0C1B-4A25-A23B-2D99FDF3B560}" xr6:coauthVersionLast="47" xr6:coauthVersionMax="47" xr10:uidLastSave="{00000000-0000-0000-0000-000000000000}"/>
  <bookViews>
    <workbookView xWindow="-120" yWindow="-120" windowWidth="29040" windowHeight="15720"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A68" i="12"/>
  <c r="AA76" i="12"/>
  <c r="AA75" i="12"/>
  <c r="AA73" i="12"/>
  <c r="AA72" i="12"/>
  <c r="AA71" i="12"/>
  <c r="AA74" i="12"/>
  <c r="AA70" i="12"/>
  <c r="AP23" i="12" l="1"/>
  <c r="AF23" i="12"/>
  <c r="V23" i="12"/>
  <c r="Q23" i="12"/>
  <c r="AU63" i="12"/>
  <c r="AP63" i="12"/>
  <c r="AF63" i="12"/>
  <c r="DQ102" i="12"/>
  <c r="DL102" i="12"/>
  <c r="DG102" i="12"/>
  <c r="DB102" i="12"/>
  <c r="CW102" i="12"/>
  <c r="CR102" i="12"/>
  <c r="AU88" i="12"/>
  <c r="AP88" i="12"/>
  <c r="AF88" i="12"/>
  <c r="AA29" i="12" l="1"/>
  <c r="AA28" i="12"/>
  <c r="AA7" i="12"/>
  <c r="AA23" i="12" s="1"/>
  <c r="AO34"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<sst xmlns="http://schemas.openxmlformats.org/spreadsheetml/2006/main" count="1098" uniqueCount="558">
  <si>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</si>
  <si>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</si>
  <si>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</si>
  <si>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</si>
  <si>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</si>
  <si>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</si>
  <si>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</si>
  <si>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</si>
  <si>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</si>
  <si>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</si>
  <si>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</si>
  <si>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</si>
  <si>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</si>
  <si>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</si>
  <si>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</si>
  <si>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</si>
  <si>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</si>
  <si>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</si>
  <si>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</si>
  <si>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</si>
  <si>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</si>
  <si>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</si>
  <si>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</si>
  <si>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</si>
  <si>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</si>
  <si>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</si>
  <si>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</si>
  <si>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</si>
  <si>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</si>
  <si>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</si>
  <si>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</si>
  <si>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</si>
  <si>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</si>
  <si>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</si>
  <si>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</si>
  <si>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</si>
  <si>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</si>
  <si>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</si>
  <si>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</si>
  <si>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</si>
  <si>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</si>
  <si>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</si>
  <si>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</si>
  <si>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</si>
  <si>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</si>
  <si>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</si>
  <si>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</si>
  <si>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</si>
  <si>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</si>
  <si>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</si>
  <si>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</si>
  <si>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</si>
  <si>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</si>
  <si>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</si>
  <si>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</si>
  <si>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</si>
  <si>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</si>
  <si>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</si>
  <si>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</si>
  <si>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</si>
  <si>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</si>
  <si>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</si>
  <si>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</si>
  <si>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</si>
  <si>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</si>
  <si>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</si>
  <si>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</si>
  <si>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</si>
  <si>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</si>
  <si>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</si>
  <si>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</si>
  <si>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</si>
  <si>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</si>
  <si>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</si>
  <si>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</si>
  <si>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</si>
  <si>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</si>
  <si>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</si>
  <si>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</si>
  <si>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</si>
  <si>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</si>
  <si>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</si>
  <si>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</si>
  <si>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</si>
  <si>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</si>
  <si>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</si>
  <si>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</si>
  <si>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</si>
  <si>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</si>
  <si>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</si>
  <si>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</si>
  <si>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</si>
  <si>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</si>
  <si>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</si>
  <si>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</si>
  <si>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</si>
  <si>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</si>
  <si>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</si>
  <si>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</si>
  <si>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</si>
  <si>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</si>
  <si>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</si>
  <si>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</si>
  <si>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</si>
  <si>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</si>
  <si>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</si>
  <si>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</si>
  <si>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</si>
  <si>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</si>
  <si>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</si>
  <si>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</si>
  <si>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</si>
  <si>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</si>
  <si>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</si>
  <si>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</si>
  <si>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</si>
  <si>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</si>
  <si>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</si>
  <si>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</si>
  <si>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</si>
  <si>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</si>
  <si>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</si>
  <si>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</si>
  <si>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</si>
  <si>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</si>
  <si>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</si>
  <si>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</si>
  <si>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</si>
  <si>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</si>
  <si>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</si>
  <si>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</si>
  <si>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</si>
  <si>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</si>
  <si>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</si>
  <si>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</si>
  <si>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</si>
  <si>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</si>
  <si>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</si>
  <si>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</si>
  <si>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</si>
  <si>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</si>
  <si>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</si>
  <si>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</si>
  <si>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</si>
  <si>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</si>
  <si>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</si>
  <si>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</si>
  <si>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</si>
  <si>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</si>
  <si>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</si>
  <si>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</si>
  <si>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</si>
  <si>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</si>
  <si>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</si>
  <si>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</si>
  <si>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</si>
  <si>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</si>
  <si>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</si>
  <si>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</si>
  <si>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</si>
  <si>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</si>
  <si>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</si>
  <si>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</si>
  <si>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</si>
  <si>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</si>
  <si>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</si>
  <si>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</si>
  <si>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</si>
  <si>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</si>
  <si>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</si>
  <si>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</si>
  <si>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</si>
  <si>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</si>
  <si>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</si>
  <si>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</si>
  <si>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</si>
  <si>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</si>
  <si>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</si>
  <si>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</si>
  <si>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</si>
  <si>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</si>
  <si>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</si>
  <si>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</si>
  <si>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</si>
  <si>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</si>
  <si>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</si>
  <si>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</si>
  <si>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</si>
  <si>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</si>
  <si>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</si>
  <si>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</si>
  <si>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</si>
  <si>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</si>
  <si>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</si>
  <si>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</si>
  <si>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</si>
  <si>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</si>
  <si>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</si>
  <si>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</si>
  <si>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</si>
  <si>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</si>
  <si>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</si>
  <si>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</si>
  <si>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</si>
  <si>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北海道東川町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</si>
  <si>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</si>
  <si>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</si>
  <si>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</si>
  <si>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</si>
  <si>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</si>
  <si>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</si>
  <si>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</si>
  <si>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</si>
  <si>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</si>
  <si>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</si>
  <si>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</si>
  <si>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</si>
  <si>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</si>
  <si>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</si>
  <si>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</si>
  <si>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</si>
  <si>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</si>
  <si>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</si>
  <si>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</si>
  <si>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</si>
  <si>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</si>
  <si>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</si>
  <si>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</si>
  <si>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</si>
  <si>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</si>
  <si>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</si>
  <si>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</si>
  <si>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</si>
  <si>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</si>
  <si>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</si>
  <si>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</si>
  <si>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</si>
  <si>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</si>
  <si>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</si>
  <si>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</si>
  <si>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</si>
  <si>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</si>
  <si>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</si>
  <si>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</si>
  <si>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</si>
  <si>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</si>
  <si>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</si>
  <si>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</si>
  <si>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</si>
  <si>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</si>
  <si>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</si>
  <si>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</si>
  <si>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</si>
  <si>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</si>
  <si>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</si>
  <si>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</si>
  <si>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</si>
  <si>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</si>
  <si>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</si>
  <si>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</si>
  <si>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</si>
  <si>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</si>
  <si>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</si>
  <si>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</si>
  <si>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</si>
  <si>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</si>
  <si>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</si>
  <si>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</si>
  <si>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</si>
  <si>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</si>
  <si>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</si>
  <si>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</si>
  <si>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</si>
  <si>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</si>
  <si>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</si>
  <si>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</si>
  <si>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</si>
  <si>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</si>
  <si>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</si>
  <si>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</si>
  <si>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</si>
  <si>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</si>
  <si>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</si>
  <si>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</si>
  <si>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</si>
  <si>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</si>
  <si>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</si>
  <si>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</si>
  <si>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</si>
  <si>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</si>
  <si>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</si>
  <si>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</si>
  <si>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</si>
  <si>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</si>
  <si>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</si>
  <si>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</si>
  <si>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</si>
  <si>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</si>
  <si>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</si>
  <si>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</si>
  <si>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</si>
  <si>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</si>
  <si>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</si>
  <si>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</si>
  <si>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</si>
  <si>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</si>
  <si>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</si>
  <si>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</si>
  <si>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</si>
  <si>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</si>
  <si>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</si>
  <si>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</si>
  <si>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</si>
  <si>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</si>
  <si>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</si>
  <si>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</si>
  <si>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</si>
  <si>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</si>
  <si>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</si>
  <si>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</si>
  <si>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</si>
  <si>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</si>
  <si>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</si>
  <si>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</si>
  <si>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</si>
  <si>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</si>
  <si>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</si>
  <si>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</si>
  <si>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</si>
  <si>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</si>
  <si>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</si>
  <si>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</si>
  <si>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</si>
  <si>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</si>
  <si>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</si>
  <si>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</si>
  <si>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</si>
  <si>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</si>
  <si>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</si>
  <si>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</si>
  <si>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</si>
  <si>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</si>
  <si>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</si>
  <si>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</si>
  <si>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</si>
  <si>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</si>
  <si>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</si>
  <si>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</si>
  <si>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</si>
  <si>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</si>
  <si>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</si>
  <si>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</si>
  <si>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</si>
  <si>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</si>
  <si>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</si>
  <si>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北海道東川町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</si>
  <si>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</si>
  <si>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</si>
  <si>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</si>
  <si>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</si>
  <si>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</si>
  <si>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</si>
  <si>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</si>
  <si>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</si>
  <si>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</si>
  <si>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</si>
  <si>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</si>
  <si>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</si>
  <si>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</si>
  <si>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</si>
  <si>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</si>
  <si>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</si>
  <si>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</si>
  <si>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</si>
  <si>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</si>
  <si>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</si>
  <si>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</si>
  <si>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</si>
  <si>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</si>
  <si>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</si>
  <si>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</si>
  <si>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</si>
  <si>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</si>
  <si>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</si>
  <si>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</si>
  <si>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</si>
  <si>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</si>
  <si>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</si>
  <si>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</si>
  <si>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国民健康保険東川町立診療所特別会計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</si>
  <si>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</si>
  <si>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</si>
  <si>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</si>
  <si>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</si>
  <si>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</si>
  <si>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</si>
  <si>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</si>
  <si>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</si>
  <si>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</si>
  <si>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</si>
  <si>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</si>
  <si>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</si>
  <si>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</si>
  <si>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</si>
  <si>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</si>
  <si>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</si>
  <si>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</si>
  <si>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</si>
  <si>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</si>
  <si>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</si>
  <si>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</si>
  <si>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</si>
  <si>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</si>
  <si>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</si>
  <si>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</si>
  <si>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</si>
  <si>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</si>
  <si>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</si>
  <si>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</si>
  <si>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</si>
  <si>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</si>
  <si>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</si>
  <si>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</si>
  <si>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</si>
  <si>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</si>
  <si>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</si>
  <si>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</si>
  <si>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</si>
  <si>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</si>
  <si>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</si>
  <si>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</si>
  <si>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</si>
  <si>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</si>
  <si>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</si>
  <si>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</si>
  <si>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</si>
  <si>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</si>
  <si>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</si>
  <si>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</si>
  <si>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</si>
  <si>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</si>
  <si>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</si>
  <si>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</si>
  <si>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</si>
  <si>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</si>
  <si>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</si>
  <si>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</si>
  <si>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</si>
  <si>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</si>
  <si>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</si>
  <si>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</si>
  <si>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</si>
  <si>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</si>
  <si>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</si>
  <si>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</si>
  <si>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</si>
  <si>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</si>
  <si>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</si>
  <si>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</si>
  <si>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</si>
  <si>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</si>
  <si>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</si>
  <si>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</si>
  <si>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</si>
  <si>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</si>
  <si>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</si>
  <si>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</si>
  <si>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</si>
  <si>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</si>
  <si>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</si>
  <si>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</si>
  <si>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</si>
  <si>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</si>
  <si>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</si>
  <si>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</si>
  <si>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</si>
  <si>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</si>
  <si>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</si>
  <si>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</si>
  <si>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</si>
  <si>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</si>
  <si>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</si>
  <si>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</si>
  <si>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</si>
  <si>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</si>
  <si>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</si>
  <si>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</si>
  <si>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</si>
  <si>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</si>
  <si>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</si>
  <si>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</si>
  <si>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</si>
  <si>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</si>
  <si>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</si>
  <si>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</si>
  <si>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</si>
  <si>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</si>
  <si>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</si>
  <si>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</si>
  <si>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</si>
  <si>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</si>
  <si>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</si>
  <si>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</si>
  <si>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</si>
  <si>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</si>
  <si>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</si>
  <si>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</si>
  <si>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</si>
  <si>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</si>
  <si>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</si>
  <si>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</si>
  <si>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</si>
  <si>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</si>
  <si>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</si>
  <si>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</si>
  <si>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</si>
  <si>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</si>
  <si>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</si>
  <si>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</si>
  <si>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</si>
  <si>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</si>
  <si>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</si>
  <si>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</si>
  <si>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</si>
  <si>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</si>
  <si>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</si>
  <si>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</si>
  <si>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3.70</t>
  </si>
  <si>
    <t>一般会計</t>
  </si>
  <si>
    <t>国民健康保険東川町立診療所特別会計</t>
  </si>
  <si>
    <t>下水道事業会計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</si>
  <si>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</si>
  <si>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</si>
  <si>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</si>
  <si>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</si>
  <si>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</si>
  <si>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</si>
  <si>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</si>
  <si>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</si>
  <si>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</si>
  <si>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東川振興公社</t>
  </si>
  <si>
    <t>東川農業振興公社</t>
  </si>
  <si>
    <t>HJK</t>
  </si>
  <si>
    <t>東川町土地開発公社</t>
  </si>
  <si>
    <t>国営緊急農地再編整備事業基金</t>
    <phoneticPr fontId="5"/>
  </si>
  <si>
    <t>「写真の町」ひがしかわ株主基金</t>
    <phoneticPr fontId="10"/>
  </si>
  <si>
    <t>公共施設整備基金</t>
    <phoneticPr fontId="2"/>
  </si>
  <si>
    <t>まち・ひと・しごと創生基金</t>
    <phoneticPr fontId="10"/>
  </si>
  <si>
    <t>写真の町文化基金</t>
    <phoneticPr fontId="10"/>
  </si>
  <si>
    <t>大雪清掃組合</t>
  </si>
  <si>
    <t>大雪葬斎組合</t>
  </si>
  <si>
    <t>大雪消防組合</t>
  </si>
  <si>
    <t>大雪地区広域連合　一般会計</t>
  </si>
  <si>
    <t>大雪地区広域連合　介護保険特別会計</t>
  </si>
  <si>
    <t>大雪地区広域連合　国民健康保険特別会計</t>
  </si>
  <si>
    <t>大雪地区広域連合　後期高齢者医療特別会計</t>
  </si>
  <si>
    <t>上川教育研修センター組合</t>
  </si>
  <si>
    <t>上川広域滞納整理機構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</si>
</sst>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9" fillId="8" borderId="131" xfId="15" applyNumberFormat="1" applyFont="1" applyFill="1" applyBorder="1" applyAlignment="1" applyProtection="1">
      <alignment horizontal="right" vertical="center" shrinkToFit="1"/>
      <protection locked="0"/>
    </xf>
    <xf numFmtId="177" fontId="39" fillId="8" borderId="132" xfId="15"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9" fillId="8" borderId="17" xfId="15"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19" xfId="15"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138402</c:v>
                </c:pt>
                <c:pt idx="3">
                  <c:v>146367</c:v>
                </c:pt>
                <c:pt idx="4">
                  <c:v>165181</c:v>
                </c:pt>
              </c:numCache>
            </c:numRef>
          </c:val>
          <c:smooth val="0"/>
          <c:extLst>
            <c:ext xmlns:c16="http://schemas.microsoft.com/office/drawing/2014/chart" uri="{C3380CC4-5D6E-409C-BE32-E72D297353CC}">
              <c16:uniqueId val="{00000000-3AA6-4AC0-B945-2E4B5B7C0F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153928</c:v>
                </c:pt>
                <c:pt idx="1">
                  <c:v>275394</c:v>
                </c:pt>
                <c:pt idx="2">
                  <c:v>301314</c:v>
                </c:pt>
                <c:pt idx="3">
                  <c:v>592464</c:v>
                </c:pt>
                <c:pt idx="4">
                  <c:v>495761</c:v>
                </c:pt>
              </c:numCache>
            </c:numRef>
          </c:val>
          <c:smooth val="0"/>
          <c:extLst>
            <c:ext xmlns:c16="http://schemas.microsoft.com/office/drawing/2014/chart" uri="{C3380CC4-5D6E-409C-BE32-E72D297353CC}">
              <c16:uniqueId val="{00000001-3AA6-4AC0-B945-2E4B5B7C0F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4.01</c:v>
                </c:pt>
                <c:pt idx="1">
                  <c:v>6.88</c:v>
                </c:pt>
                <c:pt idx="2">
                  <c:v>8.2799999999999994</c:v>
                </c:pt>
                <c:pt idx="3">
                  <c:v>14.1</c:v>
                </c:pt>
                <c:pt idx="4">
                  <c:v>9.43</c:v>
                </c:pt>
              </c:numCache>
            </c:numRef>
          </c:val>
          <c:extLst>
            <c:ext xmlns:c16="http://schemas.microsoft.com/office/drawing/2014/chart" uri="{C3380CC4-5D6E-409C-BE32-E72D297353CC}">
              <c16:uniqueId val="{00000000-8AB9-44BC-9466-DE6B01DEE9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9.98</c:v>
                </c:pt>
                <c:pt idx="1">
                  <c:v>11.14</c:v>
                </c:pt>
                <c:pt idx="2">
                  <c:v>10.34</c:v>
                </c:pt>
                <c:pt idx="3">
                  <c:v>10.65</c:v>
                </c:pt>
                <c:pt idx="4">
                  <c:v>10.6</c:v>
                </c:pt>
              </c:numCache>
            </c:numRef>
          </c:val>
          <c:extLst>
            <c:ext xmlns:c16="http://schemas.microsoft.com/office/drawing/2014/chart" uri="{C3380CC4-5D6E-409C-BE32-E72D297353CC}">
              <c16:uniqueId val="{00000001-8AB9-44BC-9466-DE6B01DEE9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1.06</c:v>
                </c:pt>
                <c:pt idx="1">
                  <c:v>4.8</c:v>
                </c:pt>
                <c:pt idx="2">
                  <c:v>1.9</c:v>
                </c:pt>
                <c:pt idx="3">
                  <c:v>5.59</c:v>
                </c:pt>
                <c:pt idx="4">
                  <c:v>-3.7</c:v>
                </c:pt>
              </c:numCache>
            </c:numRef>
          </c:val>
          <c:smooth val="0"/>
          <c:extLst>
            <c:ext xmlns:c16="http://schemas.microsoft.com/office/drawing/2014/chart" uri="{C3380CC4-5D6E-409C-BE32-E72D297353CC}">
              <c16:uniqueId val="{00000002-8AB9-44BC-9466-DE6B01DEE9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0.28999999999999998</c:v>
                </c:pt>
                <c:pt idx="2">
                  <c:v>#N/A</c:v>
                </c:pt>
                <c:pt idx="3">
                  <c:v>0.28999999999999998</c:v>
                </c:pt>
                <c:pt idx="4">
                  <c:v>#N/A</c:v>
                </c:pt>
                <c:pt idx="5">
                  <c:v>0.31</c:v>
                </c:pt>
                <c:pt idx="6">
                  <c:v>#N/A</c:v>
                </c:pt>
                <c:pt idx="7">
                  <c:v>0.8</c:v>
                </c:pt>
                <c:pt idx="8">
                  <c:v>0</c:v>
                </c:pt>
                <c:pt idx="9">
                  <c:v>0</c:v>
                </c:pt>
              </c:numCache>
            </c:numRef>
          </c:val>
          <c:extLst>
            <c:ext xmlns:c16="http://schemas.microsoft.com/office/drawing/2014/chart" uri="{C3380CC4-5D6E-409C-BE32-E72D297353CC}">
              <c16:uniqueId val="{00000000-D504-449B-B796-EB452E080D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04-449B-B796-EB452E080D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04-449B-B796-EB452E080D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504-449B-B796-EB452E080DC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504-449B-B796-EB452E080DC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504-449B-B796-EB452E080DCA}"/>
            </c:ext>
          </c:extLst>
        </c:ser>
        <c:ser>
          <c:idx val="6"/>
          <c:order val="6"/>
          <c:tx>
            <c:strRef>
              <c:f>データシート!$A$33</c:f>
              <c:strCache>
                <c:ptCount val="1"/>
                <c:pt idx="0">
                  <c:v>#N/A</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D504-449B-B796-EB452E080DC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7-D504-449B-B796-EB452E080DCA}"/>
            </c:ext>
          </c:extLst>
        </c:ser>
        <c:ser>
          <c:idx val="8"/>
          <c:order val="8"/>
          <c:tx>
            <c:strRef>
              <c:f>データシート!$A$35</c:f>
              <c:strCache>
                <c:ptCount val="1"/>
                <c:pt idx="0">
                  <c:v>国民健康保険東川町立診療所特別会計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0.6</c:v>
                </c:pt>
                <c:pt idx="4">
                  <c:v>#N/A</c:v>
                </c:pt>
                <c:pt idx="5">
                  <c:v>0.77</c:v>
                </c:pt>
                <c:pt idx="6">
                  <c:v>#N/A</c:v>
                </c:pt>
                <c:pt idx="7">
                  <c:v>1.07</c:v>
                </c:pt>
                <c:pt idx="8">
                  <c:v>#N/A</c:v>
                </c:pt>
                <c:pt idx="9">
                  <c:v>1.3</c:v>
                </c:pt>
              </c:numCache>
            </c:numRef>
          </c:val>
          <c:extLst>
            <c:ext xmlns:c16="http://schemas.microsoft.com/office/drawing/2014/chart" uri="{C3380CC4-5D6E-409C-BE32-E72D297353CC}">
              <c16:uniqueId val="{00000008-D504-449B-B796-EB452E080D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4.01</c:v>
                </c:pt>
                <c:pt idx="2">
                  <c:v>#N/A</c:v>
                </c:pt>
                <c:pt idx="3">
                  <c:v>6.87</c:v>
                </c:pt>
                <c:pt idx="4">
                  <c:v>#N/A</c:v>
                </c:pt>
                <c:pt idx="5">
                  <c:v>8.27</c:v>
                </c:pt>
                <c:pt idx="6">
                  <c:v>#N/A</c:v>
                </c:pt>
                <c:pt idx="7">
                  <c:v>14.09</c:v>
                </c:pt>
                <c:pt idx="8">
                  <c:v>#N/A</c:v>
                </c:pt>
                <c:pt idx="9">
                  <c:v>9.42</c:v>
                </c:pt>
              </c:numCache>
            </c:numRef>
          </c:val>
          <c:extLst>
            <c:ext xmlns:c16="http://schemas.microsoft.com/office/drawing/2014/chart" uri="{C3380CC4-5D6E-409C-BE32-E72D297353CC}">
              <c16:uniqueId val="{00000009-D504-449B-B796-EB452E080D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1382</c:v>
                </c:pt>
                <c:pt idx="5">
                  <c:v>1466</c:v>
                </c:pt>
                <c:pt idx="8">
                  <c:v>1528</c:v>
                </c:pt>
                <c:pt idx="11">
                  <c:v>1575</c:v>
                </c:pt>
                <c:pt idx="14">
                  <c:v>1779</c:v>
                </c:pt>
              </c:numCache>
            </c:numRef>
          </c:val>
          <c:extLst>
            <c:ext xmlns:c16="http://schemas.microsoft.com/office/drawing/2014/chart" uri="{C3380CC4-5D6E-409C-BE32-E72D297353CC}">
              <c16:uniqueId val="{00000000-EAA3-4DE5-A6D2-B0138786A8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5</c:v>
                </c:pt>
                <c:pt idx="12">
                  <c:v>4</c:v>
                </c:pt>
              </c:numCache>
            </c:numRef>
          </c:val>
          <c:extLst>
            <c:ext xmlns:c16="http://schemas.microsoft.com/office/drawing/2014/chart" uri="{C3380CC4-5D6E-409C-BE32-E72D297353CC}">
              <c16:uniqueId val="{00000001-EAA3-4DE5-A6D2-B0138786A8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20</c:v>
                </c:pt>
                <c:pt idx="6">
                  <c:v>20</c:v>
                </c:pt>
                <c:pt idx="9">
                  <c:v>19</c:v>
                </c:pt>
                <c:pt idx="12">
                  <c:v>25</c:v>
                </c:pt>
              </c:numCache>
            </c:numRef>
          </c:val>
          <c:extLst>
            <c:ext xmlns:c16="http://schemas.microsoft.com/office/drawing/2014/chart" uri="{C3380CC4-5D6E-409C-BE32-E72D297353CC}">
              <c16:uniqueId val="{00000002-EAA3-4DE5-A6D2-B0138786A8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32</c:v>
                </c:pt>
                <c:pt idx="6">
                  <c:v>31</c:v>
                </c:pt>
                <c:pt idx="9">
                  <c:v>21</c:v>
                </c:pt>
                <c:pt idx="12">
                  <c:v>25</c:v>
                </c:pt>
              </c:numCache>
            </c:numRef>
          </c:val>
          <c:extLst>
            <c:ext xmlns:c16="http://schemas.microsoft.com/office/drawing/2014/chart" uri="{C3380CC4-5D6E-409C-BE32-E72D297353CC}">
              <c16:uniqueId val="{00000003-EAA3-4DE5-A6D2-B0138786A8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c:v>
                </c:pt>
                <c:pt idx="3">
                  <c:v>68</c:v>
                </c:pt>
                <c:pt idx="6">
                  <c:v>81</c:v>
                </c:pt>
                <c:pt idx="9">
                  <c:v>65</c:v>
                </c:pt>
                <c:pt idx="12">
                  <c:v>45</c:v>
                </c:pt>
              </c:numCache>
            </c:numRef>
          </c:val>
          <c:extLst>
            <c:ext xmlns:c16="http://schemas.microsoft.com/office/drawing/2014/chart" uri="{C3380CC4-5D6E-409C-BE32-E72D297353CC}">
              <c16:uniqueId val="{00000004-EAA3-4DE5-A6D2-B0138786A8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A3-4DE5-A6D2-B0138786A8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A3-4DE5-A6D2-B0138786A8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1530</c:v>
                </c:pt>
                <c:pt idx="3">
                  <c:v>1599</c:v>
                </c:pt>
                <c:pt idx="6">
                  <c:v>1677</c:v>
                </c:pt>
                <c:pt idx="9">
                  <c:v>1739</c:v>
                </c:pt>
                <c:pt idx="12">
                  <c:v>1919</c:v>
                </c:pt>
              </c:numCache>
            </c:numRef>
          </c:val>
          <c:extLst>
            <c:ext xmlns:c16="http://schemas.microsoft.com/office/drawing/2014/chart" uri="{C3380CC4-5D6E-409C-BE32-E72D297353CC}">
              <c16:uniqueId val="{00000007-EAA3-4DE5-A6D2-B0138786A8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254</c:v>
                </c:pt>
                <c:pt idx="2">
                  <c:v>#N/A</c:v>
                </c:pt>
                <c:pt idx="3">
                  <c:v>#N/A</c:v>
                </c:pt>
                <c:pt idx="4">
                  <c:v>254</c:v>
                </c:pt>
                <c:pt idx="5">
                  <c:v>#N/A</c:v>
                </c:pt>
                <c:pt idx="6">
                  <c:v>#N/A</c:v>
                </c:pt>
                <c:pt idx="7">
                  <c:v>282</c:v>
                </c:pt>
                <c:pt idx="8">
                  <c:v>#N/A</c:v>
                </c:pt>
                <c:pt idx="9">
                  <c:v>#N/A</c:v>
                </c:pt>
                <c:pt idx="10">
                  <c:v>274</c:v>
                </c:pt>
                <c:pt idx="11">
                  <c:v>#N/A</c:v>
                </c:pt>
                <c:pt idx="12">
                  <c:v>#N/A</c:v>
                </c:pt>
                <c:pt idx="13">
                  <c:v>239</c:v>
                </c:pt>
                <c:pt idx="14">
                  <c:v>#N/A</c:v>
                </c:pt>
              </c:numCache>
            </c:numRef>
          </c:val>
          <c:smooth val="0"/>
          <c:extLst>
            <c:ext xmlns:c16="http://schemas.microsoft.com/office/drawing/2014/chart" uri="{C3380CC4-5D6E-409C-BE32-E72D297353CC}">
              <c16:uniqueId val="{00000008-EAA3-4DE5-A6D2-B0138786A8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7971</c:v>
                </c:pt>
                <c:pt idx="5">
                  <c:v>8274</c:v>
                </c:pt>
                <c:pt idx="8">
                  <c:v>8490</c:v>
                </c:pt>
                <c:pt idx="11">
                  <c:v>10109</c:v>
                </c:pt>
                <c:pt idx="14">
                  <c:v>10925</c:v>
                </c:pt>
              </c:numCache>
            </c:numRef>
          </c:val>
          <c:extLst>
            <c:ext xmlns:c16="http://schemas.microsoft.com/office/drawing/2014/chart" uri="{C3380CC4-5D6E-409C-BE32-E72D297353CC}">
              <c16:uniqueId val="{00000000-4C9B-470E-967D-0C7C9B665D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2782</c:v>
                </c:pt>
                <c:pt idx="5">
                  <c:v>2704</c:v>
                </c:pt>
                <c:pt idx="8">
                  <c:v>2546</c:v>
                </c:pt>
                <c:pt idx="11">
                  <c:v>2965</c:v>
                </c:pt>
                <c:pt idx="14">
                  <c:v>1709</c:v>
                </c:pt>
              </c:numCache>
            </c:numRef>
          </c:val>
          <c:extLst>
            <c:ext xmlns:c16="http://schemas.microsoft.com/office/drawing/2014/chart" uri="{C3380CC4-5D6E-409C-BE32-E72D297353CC}">
              <c16:uniqueId val="{00000001-4C9B-470E-967D-0C7C9B665D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1436</c:v>
                </c:pt>
                <c:pt idx="5">
                  <c:v>1831</c:v>
                </c:pt>
                <c:pt idx="8">
                  <c:v>2047</c:v>
                </c:pt>
                <c:pt idx="11">
                  <c:v>2283</c:v>
                </c:pt>
                <c:pt idx="14">
                  <c:v>3654</c:v>
                </c:pt>
              </c:numCache>
            </c:numRef>
          </c:val>
          <c:extLst>
            <c:ext xmlns:c16="http://schemas.microsoft.com/office/drawing/2014/chart" uri="{C3380CC4-5D6E-409C-BE32-E72D297353CC}">
              <c16:uniqueId val="{00000002-4C9B-470E-967D-0C7C9B665D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9B-470E-967D-0C7C9B665D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9B-470E-967D-0C7C9B665D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9B-470E-967D-0C7C9B665D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796</c:v>
                </c:pt>
                <c:pt idx="3">
                  <c:v>749</c:v>
                </c:pt>
                <c:pt idx="6">
                  <c:v>700</c:v>
                </c:pt>
                <c:pt idx="9">
                  <c:v>686</c:v>
                </c:pt>
                <c:pt idx="12">
                  <c:v>672</c:v>
                </c:pt>
              </c:numCache>
            </c:numRef>
          </c:val>
          <c:extLst>
            <c:ext xmlns:c16="http://schemas.microsoft.com/office/drawing/2014/chart" uri="{C3380CC4-5D6E-409C-BE32-E72D297353CC}">
              <c16:uniqueId val="{00000006-4C9B-470E-967D-0C7C9B665D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187</c:v>
                </c:pt>
                <c:pt idx="3">
                  <c:v>199</c:v>
                </c:pt>
                <c:pt idx="6">
                  <c:v>168</c:v>
                </c:pt>
                <c:pt idx="9">
                  <c:v>226</c:v>
                </c:pt>
                <c:pt idx="12">
                  <c:v>296</c:v>
                </c:pt>
              </c:numCache>
            </c:numRef>
          </c:val>
          <c:extLst>
            <c:ext xmlns:c16="http://schemas.microsoft.com/office/drawing/2014/chart" uri="{C3380CC4-5D6E-409C-BE32-E72D297353CC}">
              <c16:uniqueId val="{00000007-4C9B-470E-967D-0C7C9B665D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631</c:v>
                </c:pt>
                <c:pt idx="3">
                  <c:v>598</c:v>
                </c:pt>
                <c:pt idx="6">
                  <c:v>663</c:v>
                </c:pt>
                <c:pt idx="9">
                  <c:v>630</c:v>
                </c:pt>
                <c:pt idx="12">
                  <c:v>551</c:v>
                </c:pt>
              </c:numCache>
            </c:numRef>
          </c:val>
          <c:extLst>
            <c:ext xmlns:c16="http://schemas.microsoft.com/office/drawing/2014/chart" uri="{C3380CC4-5D6E-409C-BE32-E72D297353CC}">
              <c16:uniqueId val="{00000008-4C9B-470E-967D-0C7C9B665D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9B-470E-967D-0C7C9B665D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11645</c:v>
                </c:pt>
                <c:pt idx="3">
                  <c:v>11634</c:v>
                </c:pt>
                <c:pt idx="6">
                  <c:v>11702</c:v>
                </c:pt>
                <c:pt idx="9">
                  <c:v>13955</c:v>
                </c:pt>
                <c:pt idx="12">
                  <c:v>14895</c:v>
                </c:pt>
              </c:numCache>
            </c:numRef>
          </c:val>
          <c:extLst>
            <c:ext xmlns:c16="http://schemas.microsoft.com/office/drawing/2014/chart" uri="{C3380CC4-5D6E-409C-BE32-E72D297353CC}">
              <c16:uniqueId val="{0000000A-4C9B-470E-967D-0C7C9B665D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1070</c:v>
                </c:pt>
                <c:pt idx="2">
                  <c:v>#N/A</c:v>
                </c:pt>
                <c:pt idx="3">
                  <c:v>#N/A</c:v>
                </c:pt>
                <c:pt idx="4">
                  <c:v>371</c:v>
                </c:pt>
                <c:pt idx="5">
                  <c:v>#N/A</c:v>
                </c:pt>
                <c:pt idx="6">
                  <c:v>#N/A</c:v>
                </c:pt>
                <c:pt idx="7">
                  <c:v>150</c:v>
                </c:pt>
                <c:pt idx="8">
                  <c:v>#N/A</c:v>
                </c:pt>
                <c:pt idx="9">
                  <c:v>#N/A</c:v>
                </c:pt>
                <c:pt idx="10">
                  <c:v>141</c:v>
                </c:pt>
                <c:pt idx="11">
                  <c:v>#N/A</c:v>
                </c:pt>
                <c:pt idx="12">
                  <c:v>#N/A</c:v>
                </c:pt>
                <c:pt idx="13">
                  <c:v>127</c:v>
                </c:pt>
                <c:pt idx="14">
                  <c:v>#N/A</c:v>
                </c:pt>
              </c:numCache>
            </c:numRef>
          </c:val>
          <c:smooth val="0"/>
          <c:extLst>
            <c:ext xmlns:c16="http://schemas.microsoft.com/office/drawing/2014/chart" uri="{C3380CC4-5D6E-409C-BE32-E72D297353CC}">
              <c16:uniqueId val="{0000000B-4C9B-470E-967D-0C7C9B665D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486</c:v>
                </c:pt>
                <c:pt idx="1">
                  <c:v>486</c:v>
                </c:pt>
                <c:pt idx="2">
                  <c:v>505</c:v>
                </c:pt>
              </c:numCache>
            </c:numRef>
          </c:val>
          <c:extLst>
            <c:ext xmlns:c16="http://schemas.microsoft.com/office/drawing/2014/chart" uri="{C3380CC4-5D6E-409C-BE32-E72D297353CC}">
              <c16:uniqueId val="{00000000-0A2D-4873-BDDD-5B2C69ECF5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1487</c:v>
                </c:pt>
                <c:pt idx="1">
                  <c:v>1788</c:v>
                </c:pt>
                <c:pt idx="2">
                  <c:v>1958</c:v>
                </c:pt>
              </c:numCache>
            </c:numRef>
          </c:val>
          <c:extLst>
            <c:ext xmlns:c16="http://schemas.microsoft.com/office/drawing/2014/chart" uri="{C3380CC4-5D6E-409C-BE32-E72D297353CC}">
              <c16:uniqueId val="{00000001-0A2D-4873-BDDD-5B2C69ECF5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1383</c:v>
                </c:pt>
                <c:pt idx="1">
                  <c:v>1596</c:v>
                </c:pt>
                <c:pt idx="2">
                  <c:v>2010</c:v>
                </c:pt>
              </c:numCache>
            </c:numRef>
          </c:val>
          <c:extLst>
            <c:ext xmlns:c16="http://schemas.microsoft.com/office/drawing/2014/chart" uri="{C3380CC4-5D6E-409C-BE32-E72D297353CC}">
              <c16:uniqueId val="{00000002-0A2D-4873-BDDD-5B2C69ECF5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北海道東川町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辺地対策事業や緊急防災減災事業における投資的事業の実施により公債費比率ベースでは増加しているが、積極的に普通交付税補填率の高い起債を借入れるように努めているため、実質公債費比率ベースとしては上昇していない。しかしながら、長期的視野を持ち、プライマリーバランスに配慮しながら起債借入を行い、また償還金等について年次的に平準化するよう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北海道東川町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と充当可能額のバランスを保っているが、引き続き適正なバランスを保つように起債と基金支消を行うとともに実施事業の取捨選択を行う。また余剰金が発生した場合、積極的に減債基金への積立を行い、将来負担額の負担を抑えるよう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北海道東川町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過年度に実施した大型建設事業の起債償還分の取り崩しを適正に実施し、併せて年度内の財源調整において積立を実施した。</a:t>
          </a:r>
          <a:endParaRPr lang="ja-JP" altLang="ja-JP" sz="1400">
            <a:effectLst/>
          </a:endParaRPr>
        </a:p>
        <a:p>
          <a:r>
            <a:rPr kumimoji="1" lang="ja-JP" altLang="ja-JP" sz="1100">
              <a:solidFill>
                <a:schemeClr val="dk1"/>
              </a:solidFill>
              <a:effectLst/>
              <a:latin typeface="+mn-lt"/>
              <a:ea typeface="+mn-ea"/>
              <a:cs typeface="+mn-cs"/>
            </a:rPr>
            <a:t>併せて後年度の起債償還や国営緊急農地再編整備事業等に備えた積み立てを各基金に行うことにより、基金全体として増加している。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減債基金は平成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ヶ年で実施した新東川小学校整備関連事業に伴い、過去に積み立てを行った減債基金の取り崩しを予定しているため減少する見込み。</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国営緊急農地再編整備事業基金　国営緊急農地再編整備事業に備えた積み立て</a:t>
          </a:r>
          <a:endParaRPr lang="ja-JP" altLang="ja-JP" sz="1400">
            <a:effectLst/>
          </a:endParaRPr>
        </a:p>
        <a:p>
          <a:r>
            <a:rPr kumimoji="1" lang="ja-JP" altLang="ja-JP" sz="1100">
              <a:solidFill>
                <a:schemeClr val="dk1"/>
              </a:solidFill>
              <a:effectLst/>
              <a:latin typeface="+mn-lt"/>
              <a:ea typeface="+mn-ea"/>
              <a:cs typeface="+mn-cs"/>
            </a:rPr>
            <a:t>「写真の町」ひがしかわ株主基金　ひがしかわ株主制度寄附による事業実施に備えた積み立て</a:t>
          </a:r>
          <a:endParaRPr lang="ja-JP" altLang="ja-JP" sz="1400">
            <a:effectLst/>
          </a:endParaRPr>
        </a:p>
        <a:p>
          <a:r>
            <a:rPr kumimoji="1" lang="ja-JP" altLang="ja-JP" sz="1100">
              <a:solidFill>
                <a:schemeClr val="dk1"/>
              </a:solidFill>
              <a:effectLst/>
              <a:latin typeface="+mn-lt"/>
              <a:ea typeface="+mn-ea"/>
              <a:cs typeface="+mn-cs"/>
            </a:rPr>
            <a:t>公共施設整備基金　公共施設整備等の大型事業実施に備えた積み立て</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まち・ひと・しごと創生基金　地方創生応援税制による事業実施に備えた積み立て</a:t>
          </a:r>
          <a:endParaRPr lang="ja-JP" altLang="ja-JP" sz="1400">
            <a:effectLst/>
          </a:endParaRPr>
        </a:p>
        <a:p>
          <a:r>
            <a:rPr kumimoji="1" lang="ja-JP" altLang="ja-JP" sz="1100">
              <a:solidFill>
                <a:schemeClr val="dk1"/>
              </a:solidFill>
              <a:effectLst/>
              <a:latin typeface="+mn-lt"/>
              <a:ea typeface="+mn-ea"/>
              <a:cs typeface="+mn-cs"/>
            </a:rPr>
            <a:t>写真の町文化基金　写真の町における文化振興事業実施に備えた積み立て</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国営緊急農地再編整備事業基金　国営緊急農地再編整備事業等に備えた積み立て</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財政調整基金、減債基金と併せて基金に頼らない財源確保に努める。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大きな増減は</a:t>
          </a:r>
          <a:r>
            <a:rPr kumimoji="1" lang="ja-JP" altLang="ja-JP" sz="1100">
              <a:solidFill>
                <a:schemeClr val="dk1"/>
              </a:solidFill>
              <a:effectLst/>
              <a:latin typeface="+mn-lt"/>
              <a:ea typeface="+mn-ea"/>
              <a:cs typeface="+mn-cs"/>
            </a:rPr>
            <a:t>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年度間の財源調整のための基金であるが、極力財政調整基金に頼らない財源確保に努める。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過年度に実施した大型建設事業の起債償還分の取り崩しを適正に実施し、併せて年度内の財源調整において積立を実施した。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減債基金は平成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ヶ年で実施した新東川小学校整備関連事業に伴い、過去に積み立てを行った減債基金の取り崩しを予定しているため減少する見込み。</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北海道東川町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8,576
8,075
247.30
17,267,873
16,787,294
448,903
4,762,007
14,895,328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税収等の増加により基準財政収入額は増加しているものの、基準財政需要額算定される起債償還増加による基準財政需要額の伸びが大きいことから、財政力指数は</a:t>
          </a:r>
          <a:r>
            <a:rPr kumimoji="1" lang="en-US" altLang="ja-JP" sz="1100">
              <a:solidFill>
                <a:schemeClr val="dk1"/>
              </a:solidFill>
              <a:effectLst/>
              <a:latin typeface="+mn-lt"/>
              <a:ea typeface="+mn-ea"/>
              <a:cs typeface="+mn-cs"/>
            </a:rPr>
            <a:t>0.23</a:t>
          </a:r>
        </a:p>
        <a:p>
          <a:r>
            <a:rPr kumimoji="1" lang="ja-JP" altLang="ja-JP" sz="1100">
              <a:solidFill>
                <a:schemeClr val="dk1"/>
              </a:solidFill>
              <a:effectLst/>
              <a:latin typeface="+mn-lt"/>
              <a:ea typeface="+mn-ea"/>
              <a:cs typeface="+mn-cs"/>
            </a:rPr>
            <a:t>％と類似団体平均を下回っている。一般財源のみの臨時的ソフト事業を峻別し、投資的経費を抑制する等、歳出の徹底的な見直しを実施するとともに、税収の徴収率向上にあわせ、積極的な外資（助成金・協賛金・ふるさと納税等）の獲得を目指し、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事務の不断の見直しや効率化、ゴミ処理、消防業務、葬祭業務、介護保険業務や国民健康保険業務を一部事務組合や広域連合で行うことによる経費の削減等により、経常収支比率は類似団体の平均以下となっているが、扶助費や福祉関係経費の増加が見込まれるので、引き続き行財政改革へ取り組みを行い、義務的経費の削減に努めて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93769</xdr:rowOff>
    </xdr:from>
    <xdr:to>
      <xdr:col>23</xdr:col>
      <xdr:colOff>133350</xdr:colOff>
      <xdr:row>60</xdr:row>
      <xdr:rowOff>142029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8076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93769</xdr:rowOff>
    </xdr:from>
    <xdr:to>
      <xdr:col>19</xdr:col>
      <xdr:colOff>133350</xdr:colOff>
      <xdr:row>60</xdr:row>
      <xdr:rowOff>113877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38076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008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117898</xdr:rowOff>
    </xdr:from>
    <xdr:to>
      <xdr:col>11</xdr:col>
      <xdr:colOff>31750</xdr:colOff>
      <xdr:row>60</xdr:row>
      <xdr:rowOff>121920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048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124265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91229</xdr:rowOff>
    </xdr:from>
    <xdr:to>
      <xdr:col>23</xdr:col>
      <xdr:colOff>184150</xdr:colOff>
      <xdr:row>61</xdr:row>
      <xdr:rowOff>21379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107756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2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42969</xdr:rowOff>
    </xdr:from>
    <xdr:to>
      <xdr:col>19</xdr:col>
      <xdr:colOff>184150</xdr:colOff>
      <xdr:row>60</xdr:row>
      <xdr:rowOff>144569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154746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67098</xdr:rowOff>
    </xdr:from>
    <xdr:to>
      <xdr:col>7</xdr:col>
      <xdr:colOff>31750</xdr:colOff>
      <xdr:row>60</xdr:row>
      <xdr:rowOff>168698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行政事務のほか、本町の特色あるまちづくりを実施するため、地域おこし協力隊などの会計年度任用職員を多く任用しているため、人件費今後は民間でも実施可能な部分については指定管理制度の導入を行い、コスト削減を図る。引き続き経費の抑制方策を検討し、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163880</xdr:rowOff>
    </xdr:from>
    <xdr:to>
      <xdr:col>23</xdr:col>
      <xdr:colOff>133350</xdr:colOff>
      <xdr:row>84</xdr:row>
      <xdr:rowOff>55873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4230"/>
          <a:ext cx="838200" cy="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163880</xdr:rowOff>
    </xdr:from>
    <xdr:to>
      <xdr:col>19</xdr:col>
      <xdr:colOff>133350</xdr:colOff>
      <xdr:row>83</xdr:row>
      <xdr:rowOff>168782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94230"/>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116421</xdr:rowOff>
    </xdr:from>
    <xdr:to>
      <xdr:col>15</xdr:col>
      <xdr:colOff>82550</xdr:colOff>
      <xdr:row>83</xdr:row>
      <xdr:rowOff>168782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6771"/>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48537</xdr:rowOff>
    </xdr:from>
    <xdr:to>
      <xdr:col>11</xdr:col>
      <xdr:colOff>31750</xdr:colOff>
      <xdr:row>83</xdr:row>
      <xdr:rowOff>116421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8887"/>
          <a:ext cx="889000" cy="6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121749</xdr:rowOff>
    </xdr:from>
    <xdr:to>
      <xdr:col>11</xdr:col>
      <xdr:colOff>82550</xdr:colOff>
      <xdr:row>83</xdr:row>
      <xdr:rowOff>51899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62076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87854</xdr:rowOff>
    </xdr:from>
    <xdr:to>
      <xdr:col>7</xdr:col>
      <xdr:colOff>31750</xdr:colOff>
      <xdr:row>83</xdr:row>
      <xdr:rowOff>18004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4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28181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5073</xdr:rowOff>
    </xdr:from>
    <xdr:to>
      <xdr:col>23</xdr:col>
      <xdr:colOff>184150</xdr:colOff>
      <xdr:row>84</xdr:row>
      <xdr:rowOff>106673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0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148600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7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113080</xdr:rowOff>
    </xdr:from>
    <xdr:to>
      <xdr:col>19</xdr:col>
      <xdr:colOff>184150</xdr:colOff>
      <xdr:row>84</xdr:row>
      <xdr:rowOff>43230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28007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117982</xdr:rowOff>
    </xdr:from>
    <xdr:to>
      <xdr:col>15</xdr:col>
      <xdr:colOff>133350</xdr:colOff>
      <xdr:row>84</xdr:row>
      <xdr:rowOff>48132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32909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65621</xdr:rowOff>
    </xdr:from>
    <xdr:to>
      <xdr:col>11</xdr:col>
      <xdr:colOff>82550</xdr:colOff>
      <xdr:row>83</xdr:row>
      <xdr:rowOff>167221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151998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169187</xdr:rowOff>
    </xdr:from>
    <xdr:to>
      <xdr:col>7</xdr:col>
      <xdr:colOff>31750</xdr:colOff>
      <xdr:row>83</xdr:row>
      <xdr:rowOff>99337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84114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職務遂行能力に応じた昇格により、給料表の級が上がることによる給料月額が増額となるため、ラスパイレス指数が類似団体と比較して高い状況であるが、本町は人口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人当たりの職員数が少なく、常勤職員の人件費は抑制されている。今後もデジタル技術等を活用した効率化等を進めながら適正な職員数の保持を図ることで、給与費の抑制と縮減に努める。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113998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88</xdr:row>
      <xdr:rowOff>149377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3014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57452</xdr:rowOff>
    </xdr:from>
    <xdr:to>
      <xdr:col>72</xdr:col>
      <xdr:colOff>203200</xdr:colOff>
      <xdr:row>88</xdr:row>
      <xdr:rowOff>149377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450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57452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6461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63198</xdr:rowOff>
    </xdr:from>
    <xdr:to>
      <xdr:col>77</xdr:col>
      <xdr:colOff>95250</xdr:colOff>
      <xdr:row>87</xdr:row>
      <xdr:rowOff>164798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149575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6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98577</xdr:rowOff>
    </xdr:from>
    <xdr:to>
      <xdr:col>73</xdr:col>
      <xdr:colOff>44450</xdr:colOff>
      <xdr:row>89</xdr:row>
      <xdr:rowOff>28727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13504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6652</xdr:rowOff>
    </xdr:from>
    <xdr:to>
      <xdr:col>68</xdr:col>
      <xdr:colOff>203200</xdr:colOff>
      <xdr:row>88</xdr:row>
      <xdr:rowOff>108252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93029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以前より業務効率の改善等により職員数の削減を図っているが、住民サービスを維持するため、必要な職員数を維持していく。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39751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7288"/>
          <a:ext cx="8382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30904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7728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26077</xdr:rowOff>
    </xdr:from>
    <xdr:to>
      <xdr:col>72</xdr:col>
      <xdr:colOff>203200</xdr:colOff>
      <xdr:row>61</xdr:row>
      <xdr:rowOff>30904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84527"/>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13208</xdr:rowOff>
    </xdr:from>
    <xdr:to>
      <xdr:col>68</xdr:col>
      <xdr:colOff>152400</xdr:colOff>
      <xdr:row>61</xdr:row>
      <xdr:rowOff>26077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1658"/>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168994</xdr:rowOff>
    </xdr:from>
    <xdr:to>
      <xdr:col>68</xdr:col>
      <xdr:colOff>203200</xdr:colOff>
      <xdr:row>63</xdr:row>
      <xdr:rowOff>99144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83921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29718</xdr:rowOff>
    </xdr:from>
    <xdr:to>
      <xdr:col>64</xdr:col>
      <xdr:colOff>152400</xdr:colOff>
      <xdr:row>63</xdr:row>
      <xdr:rowOff>131318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3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116095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160401</xdr:rowOff>
    </xdr:from>
    <xdr:to>
      <xdr:col>81</xdr:col>
      <xdr:colOff>95250</xdr:colOff>
      <xdr:row>61</xdr:row>
      <xdr:rowOff>90551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79815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151554</xdr:rowOff>
    </xdr:from>
    <xdr:to>
      <xdr:col>73</xdr:col>
      <xdr:colOff>44450</xdr:colOff>
      <xdr:row>61</xdr:row>
      <xdr:rowOff>81704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91881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146727</xdr:rowOff>
    </xdr:from>
    <xdr:to>
      <xdr:col>68</xdr:col>
      <xdr:colOff>203200</xdr:colOff>
      <xdr:row>61</xdr:row>
      <xdr:rowOff>76877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87054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0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133858</xdr:rowOff>
    </xdr:from>
    <xdr:to>
      <xdr:col>64</xdr:col>
      <xdr:colOff>152400</xdr:colOff>
      <xdr:row>61</xdr:row>
      <xdr:rowOff>64008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74185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ヶ年で実施した新東川小学校整備とその関連事業や辺地地域への公共投資により、一時的に上昇したが、地方債の償還額等に充当可能な特定の歳入等を確保することにより減少に転じている。普通交付税補填対象の起債を選択し、計画的に積み立てた減債基金の支消により実質的な元利償還金の増加は抑え、今後も事業実施の適正化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656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40</xdr:row>
      <xdr:rowOff>155956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138938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1395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43</xdr:row>
      <xdr:rowOff>46990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68388"/>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ヶ年で実施した新東川小学校整備とその関連事業や辺地地域への公共投資により、一時的に上昇したが、地方債の償還額等に充当可能な特定の歳入等を確保することにより減少に転じている。普通交付税補填対象の起債を選択し、計画的に積み立てた減債基金の支消により実質的な元利償還金の増加は抑え、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142966</xdr:rowOff>
    </xdr:from>
    <xdr:to>
      <xdr:col>81</xdr:col>
      <xdr:colOff>44450</xdr:colOff>
      <xdr:row>13</xdr:row>
      <xdr:rowOff>153307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7181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153307</xdr:rowOff>
    </xdr:from>
    <xdr:to>
      <xdr:col>77</xdr:col>
      <xdr:colOff>44450</xdr:colOff>
      <xdr:row>13</xdr:row>
      <xdr:rowOff>155031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38215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155031</xdr:rowOff>
    </xdr:from>
    <xdr:to>
      <xdr:col>72</xdr:col>
      <xdr:colOff>203200</xdr:colOff>
      <xdr:row>14</xdr:row>
      <xdr:rowOff>104231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38388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104231</xdr:rowOff>
    </xdr:from>
    <xdr:to>
      <xdr:col>68</xdr:col>
      <xdr:colOff>152400</xdr:colOff>
      <xdr:row>16</xdr:row>
      <xdr:rowOff>157752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04531"/>
          <a:ext cx="889000" cy="39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92166</xdr:rowOff>
    </xdr:from>
    <xdr:to>
      <xdr:col>81</xdr:col>
      <xdr:colOff>95250</xdr:colOff>
      <xdr:row>14</xdr:row>
      <xdr:rowOff>22316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64243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9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102507</xdr:rowOff>
    </xdr:from>
    <xdr:to>
      <xdr:col>77</xdr:col>
      <xdr:colOff>95250</xdr:colOff>
      <xdr:row>14</xdr:row>
      <xdr:rowOff>32657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17434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417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104231</xdr:rowOff>
    </xdr:from>
    <xdr:to>
      <xdr:col>73</xdr:col>
      <xdr:colOff>44450</xdr:colOff>
      <xdr:row>14</xdr:row>
      <xdr:rowOff>34381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3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19158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41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53431</xdr:rowOff>
    </xdr:from>
    <xdr:to>
      <xdr:col>68</xdr:col>
      <xdr:colOff>203200</xdr:colOff>
      <xdr:row>14</xdr:row>
      <xdr:rowOff>155031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139808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4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106952</xdr:rowOff>
    </xdr:from>
    <xdr:to>
      <xdr:col>64</xdr:col>
      <xdr:colOff>152400</xdr:colOff>
      <xdr:row>17</xdr:row>
      <xdr:rowOff>37102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21879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北海道東川町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8,576
8,075
247.30
17,267,873
16,787,294
448,903
4,762,007
14,895,328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近年は団塊の世代の退職、業務効率の改善等により職員数の削減により類似団体を下回る水準となっているが、今後も人件費経費の抑制を検討していく。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85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148861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88138</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35</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56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40132</xdr:rowOff>
    </xdr:from>
    <xdr:to>
      <xdr:col>11</xdr:col>
      <xdr:colOff>9525</xdr:colOff>
      <xdr:row>35</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6943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131081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37338</xdr:rowOff>
    </xdr:from>
    <xdr:to>
      <xdr:col>15</xdr:col>
      <xdr:colOff>149225</xdr:colOff>
      <xdr:row>35</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149115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xdr:rowOff>
    </xdr:from>
    <xdr:to>
      <xdr:col>11</xdr:col>
      <xdr:colOff>60325</xdr:colOff>
      <xdr:row>35</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117111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160782</xdr:rowOff>
    </xdr:from>
    <xdr:to>
      <xdr:col>6</xdr:col>
      <xdr:colOff>171450</xdr:colOff>
      <xdr:row>34</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類似団体の平均以下の水準となっているが、臨時的ソフト事業が経常的事業とならないようビルド＆スクラップや指定管理の見直しを図り、経常的コストの削減に努めていく。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53848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833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83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74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17</xdr:row>
      <xdr:rowOff>74422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7418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xdr:rowOff>
    </xdr:from>
    <xdr:to>
      <xdr:col>82</xdr:col>
      <xdr:colOff>158750</xdr:colOff>
      <xdr:row>16</xdr:row>
      <xdr:rowOff>104648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19575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類似団体の平均程度の水準となっているが、適正な審査に努め引き続き水準を維持するように努める。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9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他会計の繰出金が減少傾向にあり類似団体平均を下回る状況であるが、維持管理事業の計画的な実施により水準の急変が無いように努める。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134620</xdr:rowOff>
    </xdr:from>
    <xdr:to>
      <xdr:col>82</xdr:col>
      <xdr:colOff>107950</xdr:colOff>
      <xdr:row>52</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050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134620</xdr:rowOff>
    </xdr:from>
    <xdr:to>
      <xdr:col>78</xdr:col>
      <xdr:colOff>69850</xdr:colOff>
      <xdr:row>52</xdr:row>
      <xdr:rowOff>134620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05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134620</xdr:rowOff>
    </xdr:from>
    <xdr:to>
      <xdr:col>73</xdr:col>
      <xdr:colOff>180975</xdr:colOff>
      <xdr:row>53</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050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81280</xdr:rowOff>
    </xdr:from>
    <xdr:to>
      <xdr:col>69</xdr:col>
      <xdr:colOff>92075</xdr:colOff>
      <xdr:row>53</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8996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99060</xdr:rowOff>
    </xdr:from>
    <xdr:to>
      <xdr:col>82</xdr:col>
      <xdr:colOff>158750</xdr:colOff>
      <xdr:row>53</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7637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83820</xdr:rowOff>
    </xdr:from>
    <xdr:to>
      <xdr:col>78</xdr:col>
      <xdr:colOff>120650</xdr:colOff>
      <xdr:row>53</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24147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76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83820</xdr:rowOff>
    </xdr:from>
    <xdr:to>
      <xdr:col>74</xdr:col>
      <xdr:colOff>31750</xdr:colOff>
      <xdr:row>53</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24147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144780</xdr:rowOff>
    </xdr:from>
    <xdr:to>
      <xdr:col>69</xdr:col>
      <xdr:colOff>142875</xdr:colOff>
      <xdr:row>53</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30480</xdr:rowOff>
    </xdr:from>
    <xdr:to>
      <xdr:col>65</xdr:col>
      <xdr:colOff>53975</xdr:colOff>
      <xdr:row>52</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89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871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事務を共同処理する一部事務組合や広域連合負担金や本町独自の奨学金制度等により、類似団体の平均以上の水準となっているが、今後も団体運営補助についての徹底的な見直しを行い、経常的な補助費等のビルド＆スクラップ、事業費補助等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775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近年大型事業が集中し起債借入が増えたことにより、類似団体平均を平成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年度から上回っている。しかしながら普通交付税補填率が大きい起債を選択しており実質的な財源不足による財政の硬直化は起こらないと考えている。今後も償還額の平準化や起債の取捨に努める。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515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8889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8889</xdr:rowOff>
    </xdr:from>
    <xdr:to>
      <xdr:col>15</xdr:col>
      <xdr:colOff>98425</xdr:colOff>
      <xdr:row>79</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5534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27939</xdr:rowOff>
    </xdr:from>
    <xdr:to>
      <xdr:col>11</xdr:col>
      <xdr:colOff>9525</xdr:colOff>
      <xdr:row>79</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5724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148589</xdr:rowOff>
    </xdr:from>
    <xdr:to>
      <xdr:col>11</xdr:col>
      <xdr:colOff>60325</xdr:colOff>
      <xdr:row>79</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156211</xdr:rowOff>
    </xdr:from>
    <xdr:to>
      <xdr:col>6</xdr:col>
      <xdr:colOff>171450</xdr:colOff>
      <xdr:row>79</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71138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近年は類似団体の平均を下回っていることから、今後もそれぞれの経費の見直しを行い、削減に努める。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119380</xdr:rowOff>
    </xdr:from>
    <xdr:to>
      <xdr:col>82</xdr:col>
      <xdr:colOff>107950</xdr:colOff>
      <xdr:row>73</xdr:row>
      <xdr:rowOff>134620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6352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100330</xdr:rowOff>
    </xdr:from>
    <xdr:to>
      <xdr:col>78</xdr:col>
      <xdr:colOff>69850</xdr:colOff>
      <xdr:row>73</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16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88900</xdr:rowOff>
    </xdr:from>
    <xdr:to>
      <xdr:col>73</xdr:col>
      <xdr:colOff>180975</xdr:colOff>
      <xdr:row>73</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604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77470</xdr:rowOff>
    </xdr:from>
    <xdr:to>
      <xdr:col>69</xdr:col>
      <xdr:colOff>92075</xdr:colOff>
      <xdr:row>73</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593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133350</xdr:rowOff>
    </xdr:from>
    <xdr:to>
      <xdr:col>69</xdr:col>
      <xdr:colOff>142875</xdr:colOff>
      <xdr:row>77</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83820</xdr:rowOff>
    </xdr:from>
    <xdr:to>
      <xdr:col>82</xdr:col>
      <xdr:colOff>158750</xdr:colOff>
      <xdr:row>74</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5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100347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68580</xdr:rowOff>
    </xdr:from>
    <xdr:to>
      <xdr:col>78</xdr:col>
      <xdr:colOff>120650</xdr:colOff>
      <xdr:row>73</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8907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35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49530</xdr:rowOff>
    </xdr:from>
    <xdr:to>
      <xdr:col>74</xdr:col>
      <xdr:colOff>31750</xdr:colOff>
      <xdr:row>73</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161307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38100</xdr:rowOff>
    </xdr:from>
    <xdr:to>
      <xdr:col>69</xdr:col>
      <xdr:colOff>142875</xdr:colOff>
      <xdr:row>73</xdr:row>
      <xdr:rowOff>139700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26670</xdr:rowOff>
    </xdr:from>
    <xdr:to>
      <xdr:col>65</xdr:col>
      <xdr:colOff>53975</xdr:colOff>
      <xdr:row>73</xdr:row>
      <xdr:rowOff>128270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138447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北海道東川町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144838</xdr:rowOff>
    </xdr:from>
    <xdr:to>
      <xdr:col>29</xdr:col>
      <xdr:colOff>127000</xdr:colOff>
      <xdr:row>16</xdr:row>
      <xdr:rowOff>51760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4213"/>
          <a:ext cx="647700" cy="7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51760</xdr:rowOff>
    </xdr:from>
    <xdr:to>
      <xdr:col>26</xdr:col>
      <xdr:colOff>50800</xdr:colOff>
      <xdr:row>16</xdr:row>
      <xdr:rowOff>110891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2585"/>
          <a:ext cx="698500" cy="59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110891</xdr:rowOff>
    </xdr:from>
    <xdr:to>
      <xdr:col>22</xdr:col>
      <xdr:colOff>114300</xdr:colOff>
      <xdr:row>16</xdr:row>
      <xdr:rowOff>136380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1716"/>
          <a:ext cx="698500" cy="2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136380</xdr:rowOff>
    </xdr:from>
    <xdr:to>
      <xdr:col>18</xdr:col>
      <xdr:colOff>177800</xdr:colOff>
      <xdr:row>17</xdr:row>
      <xdr:rowOff>69362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7205"/>
          <a:ext cx="698500" cy="10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71765</xdr:rowOff>
    </xdr:from>
    <xdr:to>
      <xdr:col>19</xdr:col>
      <xdr:colOff>38100</xdr:colOff>
      <xdr:row>17</xdr:row>
      <xdr:rowOff>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107450</xdr:rowOff>
    </xdr:from>
    <xdr:to>
      <xdr:col>15</xdr:col>
      <xdr:colOff>101600</xdr:colOff>
      <xdr:row>17</xdr:row>
      <xdr:rowOff>37600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8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47777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6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94038</xdr:rowOff>
    </xdr:from>
    <xdr:to>
      <xdr:col>29</xdr:col>
      <xdr:colOff>177800</xdr:colOff>
      <xdr:row>16</xdr:row>
      <xdr:rowOff>24188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110565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960</xdr:rowOff>
    </xdr:from>
    <xdr:to>
      <xdr:col>26</xdr:col>
      <xdr:colOff>101600</xdr:colOff>
      <xdr:row>16</xdr:row>
      <xdr:rowOff>102560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112737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60091</xdr:rowOff>
    </xdr:from>
    <xdr:to>
      <xdr:col>22</xdr:col>
      <xdr:colOff>165100</xdr:colOff>
      <xdr:row>16</xdr:row>
      <xdr:rowOff>161691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85580</xdr:rowOff>
    </xdr:from>
    <xdr:to>
      <xdr:col>19</xdr:col>
      <xdr:colOff>38100</xdr:colOff>
      <xdr:row>17</xdr:row>
      <xdr:rowOff>15730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6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18562</xdr:rowOff>
    </xdr:from>
    <xdr:to>
      <xdr:col>15</xdr:col>
      <xdr:colOff>101600</xdr:colOff>
      <xdr:row>17</xdr:row>
      <xdr:rowOff>120162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104939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141532</xdr:rowOff>
    </xdr:from>
    <xdr:to>
      <xdr:col>29</xdr:col>
      <xdr:colOff>127000</xdr:colOff>
      <xdr:row>37</xdr:row>
      <xdr:rowOff>32964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94782"/>
          <a:ext cx="647700" cy="62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105299</xdr:rowOff>
    </xdr:from>
    <xdr:to>
      <xdr:col>26</xdr:col>
      <xdr:colOff>50800</xdr:colOff>
      <xdr:row>36</xdr:row>
      <xdr:rowOff>141532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58549"/>
          <a:ext cx="698500" cy="3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105299</xdr:rowOff>
    </xdr:from>
    <xdr:to>
      <xdr:col>22</xdr:col>
      <xdr:colOff>114300</xdr:colOff>
      <xdr:row>36</xdr:row>
      <xdr:rowOff>170336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58549"/>
          <a:ext cx="698500" cy="65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164066</xdr:rowOff>
    </xdr:from>
    <xdr:to>
      <xdr:col>18</xdr:col>
      <xdr:colOff>177800</xdr:colOff>
      <xdr:row>36</xdr:row>
      <xdr:rowOff>170336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17316"/>
          <a:ext cx="6985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153614</xdr:rowOff>
    </xdr:from>
    <xdr:to>
      <xdr:col>29</xdr:col>
      <xdr:colOff>177800</xdr:colOff>
      <xdr:row>37</xdr:row>
      <xdr:rowOff>83764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0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125691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7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90732</xdr:rowOff>
    </xdr:from>
    <xdr:to>
      <xdr:col>26</xdr:col>
      <xdr:colOff>101600</xdr:colOff>
      <xdr:row>37</xdr:row>
      <xdr:rowOff>20882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4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5659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54499</xdr:rowOff>
    </xdr:from>
    <xdr:to>
      <xdr:col>22</xdr:col>
      <xdr:colOff>165100</xdr:colOff>
      <xdr:row>36</xdr:row>
      <xdr:rowOff>156099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07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166276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7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119536</xdr:rowOff>
    </xdr:from>
    <xdr:to>
      <xdr:col>19</xdr:col>
      <xdr:colOff>38100</xdr:colOff>
      <xdr:row>37</xdr:row>
      <xdr:rowOff>49686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7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34463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5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113266</xdr:rowOff>
    </xdr:from>
    <xdr:to>
      <xdr:col>15</xdr:col>
      <xdr:colOff>101600</xdr:colOff>
      <xdr:row>37</xdr:row>
      <xdr:rowOff>43416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6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5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北海道東川町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8,576
8,075
247.30
17,267,873
16,787,294
448,903
4,762,007
14,895,328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95230</xdr:rowOff>
    </xdr:from>
    <xdr:to>
      <xdr:col>24</xdr:col>
      <xdr:colOff>63500</xdr:colOff>
      <xdr:row>34</xdr:row>
      <xdr:rowOff>9085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3080"/>
          <a:ext cx="838200" cy="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9085</xdr:rowOff>
    </xdr:from>
    <xdr:to>
      <xdr:col>19</xdr:col>
      <xdr:colOff>177800</xdr:colOff>
      <xdr:row>34</xdr:row>
      <xdr:rowOff>19388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8385"/>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11219</xdr:rowOff>
    </xdr:from>
    <xdr:to>
      <xdr:col>15</xdr:col>
      <xdr:colOff>50800</xdr:colOff>
      <xdr:row>34</xdr:row>
      <xdr:rowOff>19388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40519"/>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11219</xdr:rowOff>
    </xdr:from>
    <xdr:to>
      <xdr:col>10</xdr:col>
      <xdr:colOff>114300</xdr:colOff>
      <xdr:row>37</xdr:row>
      <xdr:rowOff>60353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0519"/>
          <a:ext cx="889000" cy="56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42685</xdr:rowOff>
    </xdr:from>
    <xdr:to>
      <xdr:col>10</xdr:col>
      <xdr:colOff>165100</xdr:colOff>
      <xdr:row>34</xdr:row>
      <xdr:rowOff>144285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135412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163492</xdr:rowOff>
    </xdr:from>
    <xdr:to>
      <xdr:col>6</xdr:col>
      <xdr:colOff>38100</xdr:colOff>
      <xdr:row>35</xdr:row>
      <xdr:rowOff>93642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110169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44430</xdr:rowOff>
    </xdr:from>
    <xdr:to>
      <xdr:col>24</xdr:col>
      <xdr:colOff>114300</xdr:colOff>
      <xdr:row>33</xdr:row>
      <xdr:rowOff>146030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67307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129735</xdr:rowOff>
    </xdr:from>
    <xdr:to>
      <xdr:col>20</xdr:col>
      <xdr:colOff>38100</xdr:colOff>
      <xdr:row>34</xdr:row>
      <xdr:rowOff>59885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76412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140038</xdr:rowOff>
    </xdr:from>
    <xdr:to>
      <xdr:col>15</xdr:col>
      <xdr:colOff>101600</xdr:colOff>
      <xdr:row>34</xdr:row>
      <xdr:rowOff>70188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86715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7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131869</xdr:rowOff>
    </xdr:from>
    <xdr:to>
      <xdr:col>10</xdr:col>
      <xdr:colOff>165100</xdr:colOff>
      <xdr:row>34</xdr:row>
      <xdr:rowOff>62019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78546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9553</xdr:rowOff>
    </xdr:from>
    <xdr:to>
      <xdr:col>6</xdr:col>
      <xdr:colOff>38100</xdr:colOff>
      <xdr:row>37</xdr:row>
      <xdr:rowOff>111153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102280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139008</xdr:rowOff>
    </xdr:from>
    <xdr:to>
      <xdr:col>24</xdr:col>
      <xdr:colOff>63500</xdr:colOff>
      <xdr:row>57</xdr:row>
      <xdr:rowOff>26974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40208"/>
          <a:ext cx="838200" cy="5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5462</xdr:rowOff>
    </xdr:from>
    <xdr:to>
      <xdr:col>19</xdr:col>
      <xdr:colOff>177800</xdr:colOff>
      <xdr:row>57</xdr:row>
      <xdr:rowOff>26974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78112"/>
          <a:ext cx="889000" cy="2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5462</xdr:rowOff>
    </xdr:from>
    <xdr:to>
      <xdr:col>15</xdr:col>
      <xdr:colOff>50800</xdr:colOff>
      <xdr:row>57</xdr:row>
      <xdr:rowOff>62809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78112"/>
          <a:ext cx="8890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17273</xdr:rowOff>
    </xdr:from>
    <xdr:to>
      <xdr:col>10</xdr:col>
      <xdr:colOff>114300</xdr:colOff>
      <xdr:row>57</xdr:row>
      <xdr:rowOff>62809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789923"/>
          <a:ext cx="889000" cy="4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141065</xdr:rowOff>
    </xdr:from>
    <xdr:to>
      <xdr:col>10</xdr:col>
      <xdr:colOff>165100</xdr:colOff>
      <xdr:row>58</xdr:row>
      <xdr:rowOff>71215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62342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0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144749</xdr:rowOff>
    </xdr:from>
    <xdr:to>
      <xdr:col>6</xdr:col>
      <xdr:colOff>38100</xdr:colOff>
      <xdr:row>58</xdr:row>
      <xdr:rowOff>74899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1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66026</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88208</xdr:rowOff>
    </xdr:from>
    <xdr:to>
      <xdr:col>24</xdr:col>
      <xdr:colOff>114300</xdr:colOff>
      <xdr:row>57</xdr:row>
      <xdr:rowOff>18358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111085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4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147624</xdr:rowOff>
    </xdr:from>
    <xdr:to>
      <xdr:col>20</xdr:col>
      <xdr:colOff>38100</xdr:colOff>
      <xdr:row>57</xdr:row>
      <xdr:rowOff>77774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94301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2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126112</xdr:rowOff>
    </xdr:from>
    <xdr:to>
      <xdr:col>15</xdr:col>
      <xdr:colOff>101600</xdr:colOff>
      <xdr:row>57</xdr:row>
      <xdr:rowOff>56262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72789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0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12009</xdr:rowOff>
    </xdr:from>
    <xdr:to>
      <xdr:col>10</xdr:col>
      <xdr:colOff>165100</xdr:colOff>
      <xdr:row>57</xdr:row>
      <xdr:rowOff>113609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130136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5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137923</xdr:rowOff>
    </xdr:from>
    <xdr:to>
      <xdr:col>6</xdr:col>
      <xdr:colOff>38100</xdr:colOff>
      <xdr:row>57</xdr:row>
      <xdr:rowOff>68073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84600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91580</xdr:rowOff>
    </xdr:from>
    <xdr:to>
      <xdr:col>24</xdr:col>
      <xdr:colOff>63500</xdr:colOff>
      <xdr:row>77</xdr:row>
      <xdr:rowOff>132784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93230"/>
          <a:ext cx="838200" cy="4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132784</xdr:rowOff>
    </xdr:from>
    <xdr:to>
      <xdr:col>19</xdr:col>
      <xdr:colOff>177800</xdr:colOff>
      <xdr:row>77</xdr:row>
      <xdr:rowOff>164064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34434"/>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164064</xdr:rowOff>
    </xdr:from>
    <xdr:to>
      <xdr:col>15</xdr:col>
      <xdr:colOff>50800</xdr:colOff>
      <xdr:row>78</xdr:row>
      <xdr:rowOff>13551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65714"/>
          <a:ext cx="889000" cy="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13551</xdr:rowOff>
    </xdr:from>
    <xdr:to>
      <xdr:col>10</xdr:col>
      <xdr:colOff>114300</xdr:colOff>
      <xdr:row>78</xdr:row>
      <xdr:rowOff>31877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8665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40780</xdr:rowOff>
    </xdr:from>
    <xdr:to>
      <xdr:col>24</xdr:col>
      <xdr:colOff>114300</xdr:colOff>
      <xdr:row>77</xdr:row>
      <xdr:rowOff>142380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63657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81984</xdr:rowOff>
    </xdr:from>
    <xdr:to>
      <xdr:col>20</xdr:col>
      <xdr:colOff>38100</xdr:colOff>
      <xdr:row>78</xdr:row>
      <xdr:rowOff>12134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28661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5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113264</xdr:rowOff>
    </xdr:from>
    <xdr:to>
      <xdr:col>15</xdr:col>
      <xdr:colOff>101600</xdr:colOff>
      <xdr:row>78</xdr:row>
      <xdr:rowOff>43414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59941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134201</xdr:rowOff>
    </xdr:from>
    <xdr:to>
      <xdr:col>10</xdr:col>
      <xdr:colOff>165100</xdr:colOff>
      <xdr:row>78</xdr:row>
      <xdr:rowOff>64351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55478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4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152527</xdr:rowOff>
    </xdr:from>
    <xdr:to>
      <xdr:col>6</xdr:col>
      <xdr:colOff>38100</xdr:colOff>
      <xdr:row>78</xdr:row>
      <xdr:rowOff>82677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73804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151112</xdr:rowOff>
    </xdr:from>
    <xdr:to>
      <xdr:col>24</xdr:col>
      <xdr:colOff>63500</xdr:colOff>
      <xdr:row>96</xdr:row>
      <xdr:rowOff>156169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0312"/>
          <a:ext cx="8382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156169</xdr:rowOff>
    </xdr:from>
    <xdr:to>
      <xdr:col>19</xdr:col>
      <xdr:colOff>177800</xdr:colOff>
      <xdr:row>97</xdr:row>
      <xdr:rowOff>128983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15369"/>
          <a:ext cx="889000" cy="1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128983</xdr:rowOff>
    </xdr:from>
    <xdr:to>
      <xdr:col>15</xdr:col>
      <xdr:colOff>50800</xdr:colOff>
      <xdr:row>98</xdr:row>
      <xdr:rowOff>7451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59633"/>
          <a:ext cx="889000" cy="4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7451</xdr:rowOff>
    </xdr:from>
    <xdr:to>
      <xdr:col>10</xdr:col>
      <xdr:colOff>114300</xdr:colOff>
      <xdr:row>98</xdr:row>
      <xdr:rowOff>40122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09551"/>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18373</xdr:rowOff>
    </xdr:from>
    <xdr:to>
      <xdr:col>10</xdr:col>
      <xdr:colOff>165100</xdr:colOff>
      <xdr:row>97</xdr:row>
      <xdr:rowOff>119973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136500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29355</xdr:rowOff>
    </xdr:from>
    <xdr:to>
      <xdr:col>6</xdr:col>
      <xdr:colOff>38100</xdr:colOff>
      <xdr:row>97</xdr:row>
      <xdr:rowOff>130955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147482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100312</xdr:rowOff>
    </xdr:from>
    <xdr:to>
      <xdr:col>24</xdr:col>
      <xdr:colOff>114300</xdr:colOff>
      <xdr:row>97</xdr:row>
      <xdr:rowOff>30462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78739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105369</xdr:rowOff>
    </xdr:from>
    <xdr:to>
      <xdr:col>20</xdr:col>
      <xdr:colOff>38100</xdr:colOff>
      <xdr:row>97</xdr:row>
      <xdr:rowOff>35519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52046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78183</xdr:rowOff>
    </xdr:from>
    <xdr:to>
      <xdr:col>15</xdr:col>
      <xdr:colOff>101600</xdr:colOff>
      <xdr:row>98</xdr:row>
      <xdr:rowOff>8333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170910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128101</xdr:rowOff>
    </xdr:from>
    <xdr:to>
      <xdr:col>10</xdr:col>
      <xdr:colOff>165100</xdr:colOff>
      <xdr:row>98</xdr:row>
      <xdr:rowOff>58251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49378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5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160772</xdr:rowOff>
    </xdr:from>
    <xdr:to>
      <xdr:col>6</xdr:col>
      <xdr:colOff>38100</xdr:colOff>
      <xdr:row>98</xdr:row>
      <xdr:rowOff>90922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82049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50732</xdr:rowOff>
    </xdr:from>
    <xdr:to>
      <xdr:col>55</xdr:col>
      <xdr:colOff>0</xdr:colOff>
      <xdr:row>34</xdr:row>
      <xdr:rowOff>23071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365682"/>
          <a:ext cx="838200" cy="4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165241</xdr:rowOff>
    </xdr:from>
    <xdr:to>
      <xdr:col>50</xdr:col>
      <xdr:colOff>114300</xdr:colOff>
      <xdr:row>34</xdr:row>
      <xdr:rowOff>23071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23091"/>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90456</xdr:rowOff>
    </xdr:from>
    <xdr:to>
      <xdr:col>45</xdr:col>
      <xdr:colOff>177800</xdr:colOff>
      <xdr:row>33</xdr:row>
      <xdr:rowOff>165241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576856"/>
          <a:ext cx="889000" cy="24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90456</xdr:rowOff>
    </xdr:from>
    <xdr:to>
      <xdr:col>41</xdr:col>
      <xdr:colOff>50800</xdr:colOff>
      <xdr:row>35</xdr:row>
      <xdr:rowOff>7210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576856"/>
          <a:ext cx="889000" cy="43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166543</xdr:rowOff>
    </xdr:from>
    <xdr:to>
      <xdr:col>41</xdr:col>
      <xdr:colOff>101600</xdr:colOff>
      <xdr:row>34</xdr:row>
      <xdr:rowOff>96693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2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87820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1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72777</xdr:rowOff>
    </xdr:from>
    <xdr:to>
      <xdr:col>36</xdr:col>
      <xdr:colOff>165100</xdr:colOff>
      <xdr:row>37</xdr:row>
      <xdr:rowOff>2927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4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165504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3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171382</xdr:rowOff>
    </xdr:from>
    <xdr:to>
      <xdr:col>55</xdr:col>
      <xdr:colOff>50800</xdr:colOff>
      <xdr:row>31</xdr:row>
      <xdr:rowOff>101532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3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22809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16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143721</xdr:rowOff>
    </xdr:from>
    <xdr:to>
      <xdr:col>50</xdr:col>
      <xdr:colOff>165100</xdr:colOff>
      <xdr:row>34</xdr:row>
      <xdr:rowOff>73871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90398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7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114441</xdr:rowOff>
    </xdr:from>
    <xdr:to>
      <xdr:col>46</xdr:col>
      <xdr:colOff>38100</xdr:colOff>
      <xdr:row>34</xdr:row>
      <xdr:rowOff>44591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61118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39656</xdr:rowOff>
    </xdr:from>
    <xdr:to>
      <xdr:col>41</xdr:col>
      <xdr:colOff>101600</xdr:colOff>
      <xdr:row>32</xdr:row>
      <xdr:rowOff>141256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5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157783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0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127860</xdr:rowOff>
    </xdr:from>
    <xdr:to>
      <xdr:col>36</xdr:col>
      <xdr:colOff>165100</xdr:colOff>
      <xdr:row>35</xdr:row>
      <xdr:rowOff>58010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74537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3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40276</xdr:rowOff>
    </xdr:from>
    <xdr:to>
      <xdr:col>55</xdr:col>
      <xdr:colOff>0</xdr:colOff>
      <xdr:row>57</xdr:row>
      <xdr:rowOff>84488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12926"/>
          <a:ext cx="8382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40276</xdr:rowOff>
    </xdr:from>
    <xdr:to>
      <xdr:col>50</xdr:col>
      <xdr:colOff>114300</xdr:colOff>
      <xdr:row>58</xdr:row>
      <xdr:rowOff>1939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12926"/>
          <a:ext cx="889000" cy="13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1939</xdr:rowOff>
    </xdr:from>
    <xdr:to>
      <xdr:col>45</xdr:col>
      <xdr:colOff>177800</xdr:colOff>
      <xdr:row>58</xdr:row>
      <xdr:rowOff>13790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46039"/>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13790</xdr:rowOff>
    </xdr:from>
    <xdr:to>
      <xdr:col>41</xdr:col>
      <xdr:colOff>50800</xdr:colOff>
      <xdr:row>58</xdr:row>
      <xdr:rowOff>69324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57890"/>
          <a:ext cx="889000" cy="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168821</xdr:rowOff>
    </xdr:from>
    <xdr:to>
      <xdr:col>41</xdr:col>
      <xdr:colOff>101600</xdr:colOff>
      <xdr:row>58</xdr:row>
      <xdr:rowOff>98971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41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90098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3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1907</xdr:rowOff>
    </xdr:from>
    <xdr:to>
      <xdr:col>36</xdr:col>
      <xdr:colOff>165100</xdr:colOff>
      <xdr:row>58</xdr:row>
      <xdr:rowOff>103507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120034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2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33688</xdr:rowOff>
    </xdr:from>
    <xdr:to>
      <xdr:col>55</xdr:col>
      <xdr:colOff>50800</xdr:colOff>
      <xdr:row>57</xdr:row>
      <xdr:rowOff>135288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56565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160926</xdr:rowOff>
    </xdr:from>
    <xdr:to>
      <xdr:col>50</xdr:col>
      <xdr:colOff>165100</xdr:colOff>
      <xdr:row>57</xdr:row>
      <xdr:rowOff>91076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107603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3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122589</xdr:rowOff>
    </xdr:from>
    <xdr:to>
      <xdr:col>46</xdr:col>
      <xdr:colOff>38100</xdr:colOff>
      <xdr:row>58</xdr:row>
      <xdr:rowOff>52739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69266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7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134440</xdr:rowOff>
    </xdr:from>
    <xdr:to>
      <xdr:col>41</xdr:col>
      <xdr:colOff>101600</xdr:colOff>
      <xdr:row>58</xdr:row>
      <xdr:rowOff>64590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81117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8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18524</xdr:rowOff>
    </xdr:from>
    <xdr:to>
      <xdr:col>36</xdr:col>
      <xdr:colOff>165100</xdr:colOff>
      <xdr:row>58</xdr:row>
      <xdr:rowOff>120124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111251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5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129439</xdr:rowOff>
    </xdr:from>
    <xdr:to>
      <xdr:col>55</xdr:col>
      <xdr:colOff>0</xdr:colOff>
      <xdr:row>78</xdr:row>
      <xdr:rowOff>20168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31089"/>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129439</xdr:rowOff>
    </xdr:from>
    <xdr:to>
      <xdr:col>50</xdr:col>
      <xdr:colOff>114300</xdr:colOff>
      <xdr:row>78</xdr:row>
      <xdr:rowOff>70816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31089"/>
          <a:ext cx="889000" cy="1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55578</xdr:rowOff>
    </xdr:from>
    <xdr:to>
      <xdr:col>45</xdr:col>
      <xdr:colOff>177800</xdr:colOff>
      <xdr:row>78</xdr:row>
      <xdr:rowOff>70816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28678"/>
          <a:ext cx="88900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55578</xdr:rowOff>
    </xdr:from>
    <xdr:to>
      <xdr:col>41</xdr:col>
      <xdr:colOff>50800</xdr:colOff>
      <xdr:row>78</xdr:row>
      <xdr:rowOff>112895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28678"/>
          <a:ext cx="889000" cy="5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67712</xdr:rowOff>
    </xdr:from>
    <xdr:to>
      <xdr:col>41</xdr:col>
      <xdr:colOff>101600</xdr:colOff>
      <xdr:row>78</xdr:row>
      <xdr:rowOff>169312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160439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68997</xdr:rowOff>
    </xdr:from>
    <xdr:to>
      <xdr:col>36</xdr:col>
      <xdr:colOff>165100</xdr:colOff>
      <xdr:row>78</xdr:row>
      <xdr:rowOff>170597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161724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140818</xdr:rowOff>
    </xdr:from>
    <xdr:to>
      <xdr:col>55</xdr:col>
      <xdr:colOff>50800</xdr:colOff>
      <xdr:row>78</xdr:row>
      <xdr:rowOff>70968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100195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78639</xdr:rowOff>
    </xdr:from>
    <xdr:to>
      <xdr:col>50</xdr:col>
      <xdr:colOff>165100</xdr:colOff>
      <xdr:row>78</xdr:row>
      <xdr:rowOff>8789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25316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5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20016</xdr:rowOff>
    </xdr:from>
    <xdr:to>
      <xdr:col>46</xdr:col>
      <xdr:colOff>38100</xdr:colOff>
      <xdr:row>78</xdr:row>
      <xdr:rowOff>121616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138143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6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4778</xdr:rowOff>
    </xdr:from>
    <xdr:to>
      <xdr:col>41</xdr:col>
      <xdr:colOff>101600</xdr:colOff>
      <xdr:row>78</xdr:row>
      <xdr:rowOff>106378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122905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5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62095</xdr:rowOff>
    </xdr:from>
    <xdr:to>
      <xdr:col>36</xdr:col>
      <xdr:colOff>165100</xdr:colOff>
      <xdr:row>78</xdr:row>
      <xdr:rowOff>163695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8772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1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36601</xdr:rowOff>
    </xdr:from>
    <xdr:to>
      <xdr:col>55</xdr:col>
      <xdr:colOff>0</xdr:colOff>
      <xdr:row>95</xdr:row>
      <xdr:rowOff>168650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324351"/>
          <a:ext cx="838200" cy="1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168650</xdr:rowOff>
    </xdr:from>
    <xdr:to>
      <xdr:col>50</xdr:col>
      <xdr:colOff>114300</xdr:colOff>
      <xdr:row>96</xdr:row>
      <xdr:rowOff>126138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56400"/>
          <a:ext cx="889000" cy="1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126138</xdr:rowOff>
    </xdr:from>
    <xdr:to>
      <xdr:col>45</xdr:col>
      <xdr:colOff>177800</xdr:colOff>
      <xdr:row>97</xdr:row>
      <xdr:rowOff>147482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85338"/>
          <a:ext cx="889000" cy="19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136389</xdr:rowOff>
    </xdr:from>
    <xdr:to>
      <xdr:col>41</xdr:col>
      <xdr:colOff>50800</xdr:colOff>
      <xdr:row>97</xdr:row>
      <xdr:rowOff>147482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7039"/>
          <a:ext cx="8890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158476</xdr:rowOff>
    </xdr:from>
    <xdr:to>
      <xdr:col>41</xdr:col>
      <xdr:colOff>101600</xdr:colOff>
      <xdr:row>97</xdr:row>
      <xdr:rowOff>88626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1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105153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39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22828</xdr:rowOff>
    </xdr:from>
    <xdr:to>
      <xdr:col>36</xdr:col>
      <xdr:colOff>165100</xdr:colOff>
      <xdr:row>97</xdr:row>
      <xdr:rowOff>124428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140955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42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157251</xdr:rowOff>
    </xdr:from>
    <xdr:to>
      <xdr:col>55</xdr:col>
      <xdr:colOff>50800</xdr:colOff>
      <xdr:row>95</xdr:row>
      <xdr:rowOff>87401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8678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12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117850</xdr:rowOff>
    </xdr:from>
    <xdr:to>
      <xdr:col>50</xdr:col>
      <xdr:colOff>165100</xdr:colOff>
      <xdr:row>96</xdr:row>
      <xdr:rowOff>48000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64527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18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75338</xdr:rowOff>
    </xdr:from>
    <xdr:to>
      <xdr:col>46</xdr:col>
      <xdr:colOff>38100</xdr:colOff>
      <xdr:row>97</xdr:row>
      <xdr:rowOff>5488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22015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0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96682</xdr:rowOff>
    </xdr:from>
    <xdr:to>
      <xdr:col>41</xdr:col>
      <xdr:colOff>101600</xdr:colOff>
      <xdr:row>98</xdr:row>
      <xdr:rowOff>26832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17959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85589</xdr:rowOff>
    </xdr:from>
    <xdr:to>
      <xdr:col>36</xdr:col>
      <xdr:colOff>165100</xdr:colOff>
      <xdr:row>98</xdr:row>
      <xdr:rowOff>15739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168884</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83984"/>
          <a:ext cx="8382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168884</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83984"/>
          <a:ext cx="8890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36971</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23521"/>
          <a:ext cx="889000" cy="6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19231</xdr:rowOff>
    </xdr:from>
    <xdr:to>
      <xdr:col>72</xdr:col>
      <xdr:colOff>38100</xdr:colOff>
      <xdr:row>38</xdr:row>
      <xdr:rowOff>120831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137358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40001</xdr:rowOff>
    </xdr:from>
    <xdr:to>
      <xdr:col>67</xdr:col>
      <xdr:colOff>101600</xdr:colOff>
      <xdr:row>38</xdr:row>
      <xdr:rowOff>141601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5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158128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118084</xdr:rowOff>
    </xdr:from>
    <xdr:to>
      <xdr:col>81</xdr:col>
      <xdr:colOff>101600</xdr:colOff>
      <xdr:row>39</xdr:row>
      <xdr:rowOff>48234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64762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157621</xdr:rowOff>
    </xdr:from>
    <xdr:to>
      <xdr:col>67</xdr:col>
      <xdr:colOff>101600</xdr:colOff>
      <xdr:row>39</xdr:row>
      <xdr:rowOff>87771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78898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6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47311</xdr:rowOff>
    </xdr:from>
    <xdr:to>
      <xdr:col>85</xdr:col>
      <xdr:colOff>127000</xdr:colOff>
      <xdr:row>74</xdr:row>
      <xdr:rowOff>129512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734611"/>
          <a:ext cx="838200" cy="8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129512</xdr:rowOff>
    </xdr:from>
    <xdr:to>
      <xdr:col>81</xdr:col>
      <xdr:colOff>50800</xdr:colOff>
      <xdr:row>74</xdr:row>
      <xdr:rowOff>139273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16812"/>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139273</xdr:rowOff>
    </xdr:from>
    <xdr:to>
      <xdr:col>76</xdr:col>
      <xdr:colOff>114300</xdr:colOff>
      <xdr:row>75</xdr:row>
      <xdr:rowOff>7840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26573"/>
          <a:ext cx="889000" cy="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7840</xdr:rowOff>
    </xdr:from>
    <xdr:to>
      <xdr:col>71</xdr:col>
      <xdr:colOff>177800</xdr:colOff>
      <xdr:row>75</xdr:row>
      <xdr:rowOff>34186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66590"/>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167961</xdr:rowOff>
    </xdr:from>
    <xdr:to>
      <xdr:col>85</xdr:col>
      <xdr:colOff>177800</xdr:colOff>
      <xdr:row>74</xdr:row>
      <xdr:rowOff>98111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19388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3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78712</xdr:rowOff>
    </xdr:from>
    <xdr:to>
      <xdr:col>81</xdr:col>
      <xdr:colOff>101600</xdr:colOff>
      <xdr:row>75</xdr:row>
      <xdr:rowOff>8862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25389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5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88473</xdr:rowOff>
    </xdr:from>
    <xdr:to>
      <xdr:col>76</xdr:col>
      <xdr:colOff>165100</xdr:colOff>
      <xdr:row>75</xdr:row>
      <xdr:rowOff>18623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35150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55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128490</xdr:rowOff>
    </xdr:from>
    <xdr:to>
      <xdr:col>72</xdr:col>
      <xdr:colOff>38100</xdr:colOff>
      <xdr:row>75</xdr:row>
      <xdr:rowOff>58640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75167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59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154836</xdr:rowOff>
    </xdr:from>
    <xdr:to>
      <xdr:col>67</xdr:col>
      <xdr:colOff>101600</xdr:colOff>
      <xdr:row>75</xdr:row>
      <xdr:rowOff>84986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101513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61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37760</xdr:rowOff>
    </xdr:from>
    <xdr:to>
      <xdr:col>85</xdr:col>
      <xdr:colOff>127000</xdr:colOff>
      <xdr:row>96</xdr:row>
      <xdr:rowOff>139325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96960"/>
          <a:ext cx="838200" cy="10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139325</xdr:rowOff>
    </xdr:from>
    <xdr:to>
      <xdr:col>81</xdr:col>
      <xdr:colOff>50800</xdr:colOff>
      <xdr:row>97</xdr:row>
      <xdr:rowOff>611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98525"/>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611</xdr:rowOff>
    </xdr:from>
    <xdr:to>
      <xdr:col>76</xdr:col>
      <xdr:colOff>114300</xdr:colOff>
      <xdr:row>97</xdr:row>
      <xdr:rowOff>116115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31261"/>
          <a:ext cx="889000" cy="1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116115</xdr:rowOff>
    </xdr:from>
    <xdr:to>
      <xdr:col>71</xdr:col>
      <xdr:colOff>177800</xdr:colOff>
      <xdr:row>98</xdr:row>
      <xdr:rowOff>11353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46765"/>
          <a:ext cx="889000" cy="6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158410</xdr:rowOff>
    </xdr:from>
    <xdr:to>
      <xdr:col>85</xdr:col>
      <xdr:colOff>177800</xdr:colOff>
      <xdr:row>96</xdr:row>
      <xdr:rowOff>88560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9837</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9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88525</xdr:rowOff>
    </xdr:from>
    <xdr:to>
      <xdr:col>81</xdr:col>
      <xdr:colOff>101600</xdr:colOff>
      <xdr:row>97</xdr:row>
      <xdr:rowOff>18675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35202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121261</xdr:rowOff>
    </xdr:from>
    <xdr:to>
      <xdr:col>76</xdr:col>
      <xdr:colOff>165100</xdr:colOff>
      <xdr:row>97</xdr:row>
      <xdr:rowOff>51411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8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67938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3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65315</xdr:rowOff>
    </xdr:from>
    <xdr:to>
      <xdr:col>72</xdr:col>
      <xdr:colOff>38100</xdr:colOff>
      <xdr:row>97</xdr:row>
      <xdr:rowOff>166915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11992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7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132003</xdr:rowOff>
    </xdr:from>
    <xdr:to>
      <xdr:col>67</xdr:col>
      <xdr:colOff>101600</xdr:colOff>
      <xdr:row>98</xdr:row>
      <xdr:rowOff>62153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78680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86391</xdr:rowOff>
    </xdr:from>
    <xdr:to>
      <xdr:col>116</xdr:col>
      <xdr:colOff>63500</xdr:colOff>
      <xdr:row>58</xdr:row>
      <xdr:rowOff>86541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30491"/>
          <a:ext cx="8382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85206</xdr:rowOff>
    </xdr:from>
    <xdr:to>
      <xdr:col>111</xdr:col>
      <xdr:colOff>177800</xdr:colOff>
      <xdr:row>58</xdr:row>
      <xdr:rowOff>86541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29306"/>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129273</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56111" y="100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85206</xdr:rowOff>
    </xdr:from>
    <xdr:to>
      <xdr:col>107</xdr:col>
      <xdr:colOff>50800</xdr:colOff>
      <xdr:row>58</xdr:row>
      <xdr:rowOff>85508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029306"/>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85142</xdr:rowOff>
    </xdr:from>
    <xdr:to>
      <xdr:col>102</xdr:col>
      <xdr:colOff>114300</xdr:colOff>
      <xdr:row>58</xdr:row>
      <xdr:rowOff>85508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2924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62858</xdr:rowOff>
    </xdr:from>
    <xdr:to>
      <xdr:col>102</xdr:col>
      <xdr:colOff>165100</xdr:colOff>
      <xdr:row>58</xdr:row>
      <xdr:rowOff>164458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155585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66808</xdr:rowOff>
    </xdr:from>
    <xdr:to>
      <xdr:col>98</xdr:col>
      <xdr:colOff>38100</xdr:colOff>
      <xdr:row>58</xdr:row>
      <xdr:rowOff>168408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159535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35591</xdr:rowOff>
    </xdr:from>
    <xdr:to>
      <xdr:col>116</xdr:col>
      <xdr:colOff>114300</xdr:colOff>
      <xdr:row>58</xdr:row>
      <xdr:rowOff>137191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166418</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6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35741</xdr:rowOff>
    </xdr:from>
    <xdr:to>
      <xdr:col>112</xdr:col>
      <xdr:colOff>38100</xdr:colOff>
      <xdr:row>58</xdr:row>
      <xdr:rowOff>137341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153868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7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34406</xdr:rowOff>
    </xdr:from>
    <xdr:to>
      <xdr:col>107</xdr:col>
      <xdr:colOff>101600</xdr:colOff>
      <xdr:row>58</xdr:row>
      <xdr:rowOff>136006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152533</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7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34708</xdr:rowOff>
    </xdr:from>
    <xdr:to>
      <xdr:col>102</xdr:col>
      <xdr:colOff>165100</xdr:colOff>
      <xdr:row>58</xdr:row>
      <xdr:rowOff>136308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152835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7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34342</xdr:rowOff>
    </xdr:from>
    <xdr:to>
      <xdr:col>98</xdr:col>
      <xdr:colOff>38100</xdr:colOff>
      <xdr:row>58</xdr:row>
      <xdr:rowOff>135942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152469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75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34871</xdr:rowOff>
    </xdr:from>
    <xdr:to>
      <xdr:col>116</xdr:col>
      <xdr:colOff>62864</xdr:colOff>
      <xdr:row>77</xdr:row>
      <xdr:rowOff>159534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36371"/>
          <a:ext cx="1269" cy="132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163361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6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159534</xdr:rowOff>
    </xdr:from>
    <xdr:to>
      <xdr:col>116</xdr:col>
      <xdr:colOff>152400</xdr:colOff>
      <xdr:row>77</xdr:row>
      <xdr:rowOff>159534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6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152998</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1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34871</xdr:rowOff>
    </xdr:from>
    <xdr:to>
      <xdr:col>116</xdr:col>
      <xdr:colOff>152400</xdr:colOff>
      <xdr:row>70</xdr:row>
      <xdr:rowOff>34871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3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159534</xdr:rowOff>
    </xdr:from>
    <xdr:to>
      <xdr:col>116</xdr:col>
      <xdr:colOff>63500</xdr:colOff>
      <xdr:row>78</xdr:row>
      <xdr:rowOff>56152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61184"/>
          <a:ext cx="838200" cy="6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122630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3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99753</xdr:rowOff>
    </xdr:from>
    <xdr:to>
      <xdr:col>116</xdr:col>
      <xdr:colOff>114300</xdr:colOff>
      <xdr:row>75</xdr:row>
      <xdr:rowOff>29903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8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25226</xdr:rowOff>
    </xdr:from>
    <xdr:to>
      <xdr:col>111</xdr:col>
      <xdr:colOff>177800</xdr:colOff>
      <xdr:row>78</xdr:row>
      <xdr:rowOff>56152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398326"/>
          <a:ext cx="889000" cy="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100395</xdr:rowOff>
    </xdr:from>
    <xdr:to>
      <xdr:col>112</xdr:col>
      <xdr:colOff>38100</xdr:colOff>
      <xdr:row>75</xdr:row>
      <xdr:rowOff>30545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8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47072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56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165815</xdr:rowOff>
    </xdr:from>
    <xdr:to>
      <xdr:col>107</xdr:col>
      <xdr:colOff>50800</xdr:colOff>
      <xdr:row>78</xdr:row>
      <xdr:rowOff>25226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67465"/>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117192</xdr:rowOff>
    </xdr:from>
    <xdr:to>
      <xdr:col>107</xdr:col>
      <xdr:colOff>101600</xdr:colOff>
      <xdr:row>75</xdr:row>
      <xdr:rowOff>47342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0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63869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165815</xdr:rowOff>
    </xdr:from>
    <xdr:to>
      <xdr:col>102</xdr:col>
      <xdr:colOff>114300</xdr:colOff>
      <xdr:row>78</xdr:row>
      <xdr:rowOff>107271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67465"/>
          <a:ext cx="889000" cy="11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60238</xdr:rowOff>
    </xdr:from>
    <xdr:to>
      <xdr:col>102</xdr:col>
      <xdr:colOff>165100</xdr:colOff>
      <xdr:row>74</xdr:row>
      <xdr:rowOff>161838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4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2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31347</xdr:rowOff>
    </xdr:from>
    <xdr:to>
      <xdr:col>98</xdr:col>
      <xdr:colOff>38100</xdr:colOff>
      <xdr:row>74</xdr:row>
      <xdr:rowOff>132947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1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149474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108734</xdr:rowOff>
    </xdr:from>
    <xdr:to>
      <xdr:col>116</xdr:col>
      <xdr:colOff>114300</xdr:colOff>
      <xdr:row>78</xdr:row>
      <xdr:rowOff>38884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1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23661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2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5352</xdr:rowOff>
    </xdr:from>
    <xdr:to>
      <xdr:col>112</xdr:col>
      <xdr:colOff>38100</xdr:colOff>
      <xdr:row>78</xdr:row>
      <xdr:rowOff>106952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98079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145876</xdr:rowOff>
    </xdr:from>
    <xdr:to>
      <xdr:col>107</xdr:col>
      <xdr:colOff>101600</xdr:colOff>
      <xdr:row>78</xdr:row>
      <xdr:rowOff>76026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67153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115015</xdr:rowOff>
    </xdr:from>
    <xdr:to>
      <xdr:col>102</xdr:col>
      <xdr:colOff>165100</xdr:colOff>
      <xdr:row>78</xdr:row>
      <xdr:rowOff>45165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36292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0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56471</xdr:rowOff>
    </xdr:from>
    <xdr:to>
      <xdr:col>98</xdr:col>
      <xdr:colOff>38100</xdr:colOff>
      <xdr:row>78</xdr:row>
      <xdr:rowOff>158071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4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149198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5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補助費等の経費が大きく増加しているのは、農業関係の補助事業によるものであり、令和</a:t>
          </a:r>
          <a:r>
            <a:rPr lang="en-US" altLang="ja-JP"/>
            <a:t>5</a:t>
          </a:r>
          <a:r>
            <a:rPr lang="ja-JP" altLang="en-US"/>
            <a:t>年度が特異な年であったことが要因である。</a:t>
          </a:r>
          <a:r>
            <a:rPr kumimoji="1" lang="ja-JP" altLang="en-US" sz="1100">
              <a:latin typeface="ＭＳ Ｐゴシック" panose="020B0600070205080204" pitchFamily="50" charset="-128"/>
              <a:ea typeface="ＭＳ Ｐゴシック" panose="020B0600070205080204" pitchFamily="50" charset="-128"/>
            </a:rPr>
            <a:t>また、普通建設事業や公債費といったハード整備事業に関連する経費が、現在も類似団体と比較して一人当たりのコストが高い状況となっているが、これは辺地対策事業や緊急防災事業等の増加によるものであり、</a:t>
          </a:r>
          <a:r>
            <a:rPr kumimoji="1" lang="ja-JP" altLang="ja-JP" sz="1100">
              <a:solidFill>
                <a:schemeClr val="dk1"/>
              </a:solidFill>
              <a:effectLst/>
              <a:latin typeface="+mn-lt"/>
              <a:ea typeface="+mn-ea"/>
              <a:cs typeface="+mn-cs"/>
            </a:rPr>
            <a:t>普通交付税補填率が大きい起債であることや、充当可能な特定の歳入等の確保により実質公債費比率は上昇していない。しかしながら、常にプライマリーバランスを考慮し、まちづくり計画等に基づき計画的な事業の取捨選択を徹底していくことで無駄な事業費の減少を目指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北海道東川町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8,576
8,075
247.30
17,267,873
16,787,294
448,903
4,762,007
14,895,328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88428</xdr:rowOff>
    </xdr:from>
    <xdr:to>
      <xdr:col>24</xdr:col>
      <xdr:colOff>63500</xdr:colOff>
      <xdr:row>39</xdr:row>
      <xdr:rowOff>105900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774978"/>
          <a:ext cx="8382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82060</xdr:rowOff>
    </xdr:from>
    <xdr:to>
      <xdr:col>19</xdr:col>
      <xdr:colOff>177800</xdr:colOff>
      <xdr:row>39</xdr:row>
      <xdr:rowOff>88428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68610"/>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47444</xdr:rowOff>
    </xdr:from>
    <xdr:to>
      <xdr:col>15</xdr:col>
      <xdr:colOff>50800</xdr:colOff>
      <xdr:row>39</xdr:row>
      <xdr:rowOff>82060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33994"/>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76998</xdr:rowOff>
    </xdr:from>
    <xdr:to>
      <xdr:col>10</xdr:col>
      <xdr:colOff>114300</xdr:colOff>
      <xdr:row>39</xdr:row>
      <xdr:rowOff>47444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20648"/>
          <a:ext cx="889000" cy="3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64407</xdr:rowOff>
    </xdr:from>
    <xdr:to>
      <xdr:col>10</xdr:col>
      <xdr:colOff>165100</xdr:colOff>
      <xdr:row>35</xdr:row>
      <xdr:rowOff>166007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11084</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159113</xdr:rowOff>
    </xdr:from>
    <xdr:to>
      <xdr:col>6</xdr:col>
      <xdr:colOff>38100</xdr:colOff>
      <xdr:row>35</xdr:row>
      <xdr:rowOff>89263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105790</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55100</xdr:rowOff>
    </xdr:from>
    <xdr:to>
      <xdr:col>24</xdr:col>
      <xdr:colOff>114300</xdr:colOff>
      <xdr:row>39</xdr:row>
      <xdr:rowOff>156700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141477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5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37628</xdr:rowOff>
    </xdr:from>
    <xdr:to>
      <xdr:col>20</xdr:col>
      <xdr:colOff>38100</xdr:colOff>
      <xdr:row>39</xdr:row>
      <xdr:rowOff>139228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130355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8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31260</xdr:rowOff>
    </xdr:from>
    <xdr:to>
      <xdr:col>15</xdr:col>
      <xdr:colOff>101600</xdr:colOff>
      <xdr:row>39</xdr:row>
      <xdr:rowOff>132860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123987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8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168094</xdr:rowOff>
    </xdr:from>
    <xdr:to>
      <xdr:col>10</xdr:col>
      <xdr:colOff>165100</xdr:colOff>
      <xdr:row>39</xdr:row>
      <xdr:rowOff>98244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89371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7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26198</xdr:rowOff>
    </xdr:from>
    <xdr:to>
      <xdr:col>6</xdr:col>
      <xdr:colOff>38100</xdr:colOff>
      <xdr:row>37</xdr:row>
      <xdr:rowOff>127798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6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118925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155142</xdr:rowOff>
    </xdr:from>
    <xdr:to>
      <xdr:col>24</xdr:col>
      <xdr:colOff>63500</xdr:colOff>
      <xdr:row>55</xdr:row>
      <xdr:rowOff>120524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413442"/>
          <a:ext cx="838200" cy="1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120524</xdr:rowOff>
    </xdr:from>
    <xdr:to>
      <xdr:col>19</xdr:col>
      <xdr:colOff>177800</xdr:colOff>
      <xdr:row>56</xdr:row>
      <xdr:rowOff>25852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550274"/>
          <a:ext cx="889000" cy="7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145617</xdr:rowOff>
    </xdr:from>
    <xdr:to>
      <xdr:col>15</xdr:col>
      <xdr:colOff>50800</xdr:colOff>
      <xdr:row>56</xdr:row>
      <xdr:rowOff>25852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575367"/>
          <a:ext cx="889000" cy="5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145617</xdr:rowOff>
    </xdr:from>
    <xdr:to>
      <xdr:col>10</xdr:col>
      <xdr:colOff>114300</xdr:colOff>
      <xdr:row>57</xdr:row>
      <xdr:rowOff>59574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575367"/>
          <a:ext cx="889000" cy="2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22604</xdr:rowOff>
    </xdr:from>
    <xdr:to>
      <xdr:col>10</xdr:col>
      <xdr:colOff>165100</xdr:colOff>
      <xdr:row>57</xdr:row>
      <xdr:rowOff>124204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9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115331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8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8450</xdr:rowOff>
    </xdr:from>
    <xdr:to>
      <xdr:col>6</xdr:col>
      <xdr:colOff>38100</xdr:colOff>
      <xdr:row>58</xdr:row>
      <xdr:rowOff>110050</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101177</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4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104342</xdr:rowOff>
    </xdr:from>
    <xdr:to>
      <xdr:col>24</xdr:col>
      <xdr:colOff>114300</xdr:colOff>
      <xdr:row>55</xdr:row>
      <xdr:rowOff>34492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3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127219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21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69724</xdr:rowOff>
    </xdr:from>
    <xdr:to>
      <xdr:col>20</xdr:col>
      <xdr:colOff>38100</xdr:colOff>
      <xdr:row>55</xdr:row>
      <xdr:rowOff>171324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4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27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146502</xdr:rowOff>
    </xdr:from>
    <xdr:to>
      <xdr:col>15</xdr:col>
      <xdr:colOff>101600</xdr:colOff>
      <xdr:row>56</xdr:row>
      <xdr:rowOff>76652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5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93179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35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94817</xdr:rowOff>
    </xdr:from>
    <xdr:to>
      <xdr:col>10</xdr:col>
      <xdr:colOff>165100</xdr:colOff>
      <xdr:row>56</xdr:row>
      <xdr:rowOff>24967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5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41494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29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8774</xdr:rowOff>
    </xdr:from>
    <xdr:to>
      <xdr:col>6</xdr:col>
      <xdr:colOff>38100</xdr:colOff>
      <xdr:row>57</xdr:row>
      <xdr:rowOff>110374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7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126901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55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18614</xdr:rowOff>
    </xdr:from>
    <xdr:to>
      <xdr:col>24</xdr:col>
      <xdr:colOff>63500</xdr:colOff>
      <xdr:row>77</xdr:row>
      <xdr:rowOff>96453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20264"/>
          <a:ext cx="8382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51983</xdr:rowOff>
    </xdr:from>
    <xdr:to>
      <xdr:col>19</xdr:col>
      <xdr:colOff>177800</xdr:colOff>
      <xdr:row>77</xdr:row>
      <xdr:rowOff>96453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53633"/>
          <a:ext cx="889000" cy="4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51983</xdr:rowOff>
    </xdr:from>
    <xdr:to>
      <xdr:col>15</xdr:col>
      <xdr:colOff>50800</xdr:colOff>
      <xdr:row>78</xdr:row>
      <xdr:rowOff>4776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53633"/>
          <a:ext cx="889000" cy="1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4776</xdr:rowOff>
    </xdr:from>
    <xdr:to>
      <xdr:col>10</xdr:col>
      <xdr:colOff>114300</xdr:colOff>
      <xdr:row>78</xdr:row>
      <xdr:rowOff>35576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77876"/>
          <a:ext cx="889000" cy="3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111429</xdr:rowOff>
    </xdr:from>
    <xdr:to>
      <xdr:col>10</xdr:col>
      <xdr:colOff>165100</xdr:colOff>
      <xdr:row>77</xdr:row>
      <xdr:rowOff>41579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58106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154184</xdr:rowOff>
    </xdr:from>
    <xdr:to>
      <xdr:col>6</xdr:col>
      <xdr:colOff>38100</xdr:colOff>
      <xdr:row>77</xdr:row>
      <xdr:rowOff>84334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100861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139264</xdr:rowOff>
    </xdr:from>
    <xdr:to>
      <xdr:col>24</xdr:col>
      <xdr:colOff>114300</xdr:colOff>
      <xdr:row>77</xdr:row>
      <xdr:rowOff>69414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117691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45653</xdr:rowOff>
    </xdr:from>
    <xdr:to>
      <xdr:col>20</xdr:col>
      <xdr:colOff>38100</xdr:colOff>
      <xdr:row>77</xdr:row>
      <xdr:rowOff>147253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4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138380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1183</xdr:rowOff>
    </xdr:from>
    <xdr:to>
      <xdr:col>15</xdr:col>
      <xdr:colOff>101600</xdr:colOff>
      <xdr:row>77</xdr:row>
      <xdr:rowOff>102783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93910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9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125426</xdr:rowOff>
    </xdr:from>
    <xdr:to>
      <xdr:col>10</xdr:col>
      <xdr:colOff>165100</xdr:colOff>
      <xdr:row>78</xdr:row>
      <xdr:rowOff>55576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46703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1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156226</xdr:rowOff>
    </xdr:from>
    <xdr:to>
      <xdr:col>6</xdr:col>
      <xdr:colOff>38100</xdr:colOff>
      <xdr:row>78</xdr:row>
      <xdr:rowOff>86376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77503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5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115777</xdr:rowOff>
    </xdr:from>
    <xdr:to>
      <xdr:col>24</xdr:col>
      <xdr:colOff>63500</xdr:colOff>
      <xdr:row>98</xdr:row>
      <xdr:rowOff>116297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7877"/>
          <a:ext cx="8382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111030</xdr:rowOff>
    </xdr:from>
    <xdr:to>
      <xdr:col>19</xdr:col>
      <xdr:colOff>177800</xdr:colOff>
      <xdr:row>98</xdr:row>
      <xdr:rowOff>115777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3130"/>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106749</xdr:rowOff>
    </xdr:from>
    <xdr:to>
      <xdr:col>15</xdr:col>
      <xdr:colOff>50800</xdr:colOff>
      <xdr:row>98</xdr:row>
      <xdr:rowOff>111030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08849"/>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106749</xdr:rowOff>
    </xdr:from>
    <xdr:to>
      <xdr:col>10</xdr:col>
      <xdr:colOff>114300</xdr:colOff>
      <xdr:row>98</xdr:row>
      <xdr:rowOff>117039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8849"/>
          <a:ext cx="889000" cy="1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46856</xdr:rowOff>
    </xdr:from>
    <xdr:to>
      <xdr:col>10</xdr:col>
      <xdr:colOff>165100</xdr:colOff>
      <xdr:row>98</xdr:row>
      <xdr:rowOff>148456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48696</xdr:rowOff>
    </xdr:from>
    <xdr:to>
      <xdr:col>6</xdr:col>
      <xdr:colOff>38100</xdr:colOff>
      <xdr:row>98</xdr:row>
      <xdr:rowOff>150296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166823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65497</xdr:rowOff>
    </xdr:from>
    <xdr:to>
      <xdr:col>24</xdr:col>
      <xdr:colOff>114300</xdr:colOff>
      <xdr:row>98</xdr:row>
      <xdr:rowOff>167097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64977</xdr:rowOff>
    </xdr:from>
    <xdr:to>
      <xdr:col>20</xdr:col>
      <xdr:colOff>38100</xdr:colOff>
      <xdr:row>98</xdr:row>
      <xdr:rowOff>166577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157704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60230</xdr:rowOff>
    </xdr:from>
    <xdr:to>
      <xdr:col>15</xdr:col>
      <xdr:colOff>101600</xdr:colOff>
      <xdr:row>98</xdr:row>
      <xdr:rowOff>161830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152957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55949</xdr:rowOff>
    </xdr:from>
    <xdr:to>
      <xdr:col>10</xdr:col>
      <xdr:colOff>165100</xdr:colOff>
      <xdr:row>98</xdr:row>
      <xdr:rowOff>157549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66239</xdr:rowOff>
    </xdr:from>
    <xdr:to>
      <xdr:col>6</xdr:col>
      <xdr:colOff>38100</xdr:colOff>
      <xdr:row>98</xdr:row>
      <xdr:rowOff>167839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158966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122675</xdr:rowOff>
    </xdr:from>
    <xdr:to>
      <xdr:col>41</xdr:col>
      <xdr:colOff>101600</xdr:colOff>
      <xdr:row>38</xdr:row>
      <xdr:rowOff>52825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69352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1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117075</xdr:rowOff>
    </xdr:from>
    <xdr:to>
      <xdr:col>36</xdr:col>
      <xdr:colOff>165100</xdr:colOff>
      <xdr:row>38</xdr:row>
      <xdr:rowOff>47225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63752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3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164716</xdr:rowOff>
    </xdr:from>
    <xdr:to>
      <xdr:col>54</xdr:col>
      <xdr:colOff>189865</xdr:colOff>
      <xdr:row>59</xdr:row>
      <xdr:rowOff>37969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908666"/>
          <a:ext cx="1270" cy="1244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41796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37969</xdr:rowOff>
    </xdr:from>
    <xdr:to>
      <xdr:col>55</xdr:col>
      <xdr:colOff>88900</xdr:colOff>
      <xdr:row>59</xdr:row>
      <xdr:rowOff>37969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111393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8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164716</xdr:rowOff>
    </xdr:from>
    <xdr:to>
      <xdr:col>55</xdr:col>
      <xdr:colOff>88900</xdr:colOff>
      <xdr:row>51</xdr:row>
      <xdr:rowOff>164716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90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71867</xdr:rowOff>
    </xdr:from>
    <xdr:to>
      <xdr:col>55</xdr:col>
      <xdr:colOff>0</xdr:colOff>
      <xdr:row>51</xdr:row>
      <xdr:rowOff>164716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8815817"/>
          <a:ext cx="8382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118312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9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139885</xdr:rowOff>
    </xdr:from>
    <xdr:to>
      <xdr:col>55</xdr:col>
      <xdr:colOff>50800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71867</xdr:rowOff>
    </xdr:from>
    <xdr:to>
      <xdr:col>50</xdr:col>
      <xdr:colOff>114300</xdr:colOff>
      <xdr:row>56</xdr:row>
      <xdr:rowOff>115495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815817"/>
          <a:ext cx="889000" cy="9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155026</xdr:rowOff>
    </xdr:from>
    <xdr:to>
      <xdr:col>50</xdr:col>
      <xdr:colOff>165100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76303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115495</xdr:rowOff>
    </xdr:from>
    <xdr:to>
      <xdr:col>45</xdr:col>
      <xdr:colOff>177800</xdr:colOff>
      <xdr:row>56</xdr:row>
      <xdr:rowOff>153652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16695"/>
          <a:ext cx="889000" cy="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143189</xdr:rowOff>
    </xdr:from>
    <xdr:to>
      <xdr:col>46</xdr:col>
      <xdr:colOff>38100</xdr:colOff>
      <xdr:row>58</xdr:row>
      <xdr:rowOff>73339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64466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153652</xdr:rowOff>
    </xdr:from>
    <xdr:to>
      <xdr:col>41</xdr:col>
      <xdr:colOff>50800</xdr:colOff>
      <xdr:row>57</xdr:row>
      <xdr:rowOff>137524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54852"/>
          <a:ext cx="889000" cy="1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125030</xdr:rowOff>
    </xdr:from>
    <xdr:to>
      <xdr:col>41</xdr:col>
      <xdr:colOff>101600</xdr:colOff>
      <xdr:row>57</xdr:row>
      <xdr:rowOff>55180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46307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106311</xdr:rowOff>
    </xdr:from>
    <xdr:to>
      <xdr:col>36</xdr:col>
      <xdr:colOff>165100</xdr:colOff>
      <xdr:row>57</xdr:row>
      <xdr:rowOff>36461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52988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113916</xdr:rowOff>
    </xdr:from>
    <xdr:to>
      <xdr:col>55</xdr:col>
      <xdr:colOff>50800</xdr:colOff>
      <xdr:row>52</xdr:row>
      <xdr:rowOff>44066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8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66943</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81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21067</xdr:rowOff>
    </xdr:from>
    <xdr:to>
      <xdr:col>50</xdr:col>
      <xdr:colOff>165100</xdr:colOff>
      <xdr:row>51</xdr:row>
      <xdr:rowOff>122667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7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139194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854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64695</xdr:rowOff>
    </xdr:from>
    <xdr:to>
      <xdr:col>46</xdr:col>
      <xdr:colOff>38100</xdr:colOff>
      <xdr:row>56</xdr:row>
      <xdr:rowOff>166295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11372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44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102852</xdr:rowOff>
    </xdr:from>
    <xdr:to>
      <xdr:col>41</xdr:col>
      <xdr:colOff>101600</xdr:colOff>
      <xdr:row>57</xdr:row>
      <xdr:rowOff>33002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0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49529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47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86724</xdr:rowOff>
    </xdr:from>
    <xdr:to>
      <xdr:col>36</xdr:col>
      <xdr:colOff>165100</xdr:colOff>
      <xdr:row>58</xdr:row>
      <xdr:rowOff>16874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8001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119976</xdr:rowOff>
    </xdr:from>
    <xdr:to>
      <xdr:col>55</xdr:col>
      <xdr:colOff>0</xdr:colOff>
      <xdr:row>77</xdr:row>
      <xdr:rowOff>60604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78726"/>
          <a:ext cx="8382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60604</xdr:rowOff>
    </xdr:from>
    <xdr:to>
      <xdr:col>50</xdr:col>
      <xdr:colOff>114300</xdr:colOff>
      <xdr:row>77</xdr:row>
      <xdr:rowOff>60849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62254"/>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57961</xdr:rowOff>
    </xdr:from>
    <xdr:to>
      <xdr:col>45</xdr:col>
      <xdr:colOff>177800</xdr:colOff>
      <xdr:row>77</xdr:row>
      <xdr:rowOff>60849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59611"/>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57961</xdr:rowOff>
    </xdr:from>
    <xdr:to>
      <xdr:col>41</xdr:col>
      <xdr:colOff>50800</xdr:colOff>
      <xdr:row>78</xdr:row>
      <xdr:rowOff>4178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59611"/>
          <a:ext cx="889000" cy="1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157842</xdr:rowOff>
    </xdr:from>
    <xdr:to>
      <xdr:col>41</xdr:col>
      <xdr:colOff>101600</xdr:colOff>
      <xdr:row>78</xdr:row>
      <xdr:rowOff>87992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79119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5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69176</xdr:rowOff>
    </xdr:from>
    <xdr:to>
      <xdr:col>55</xdr:col>
      <xdr:colOff>50800</xdr:colOff>
      <xdr:row>75</xdr:row>
      <xdr:rowOff>170776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92053</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9804</xdr:rowOff>
    </xdr:from>
    <xdr:to>
      <xdr:col>50</xdr:col>
      <xdr:colOff>165100</xdr:colOff>
      <xdr:row>77</xdr:row>
      <xdr:rowOff>111404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127931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10049</xdr:rowOff>
    </xdr:from>
    <xdr:to>
      <xdr:col>46</xdr:col>
      <xdr:colOff>38100</xdr:colOff>
      <xdr:row>77</xdr:row>
      <xdr:rowOff>111649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128176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7161</xdr:rowOff>
    </xdr:from>
    <xdr:to>
      <xdr:col>41</xdr:col>
      <xdr:colOff>101600</xdr:colOff>
      <xdr:row>77</xdr:row>
      <xdr:rowOff>108761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125288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124828</xdr:rowOff>
    </xdr:from>
    <xdr:to>
      <xdr:col>36</xdr:col>
      <xdr:colOff>165100</xdr:colOff>
      <xdr:row>78</xdr:row>
      <xdr:rowOff>54978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71505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45517</xdr:rowOff>
    </xdr:from>
    <xdr:to>
      <xdr:col>55</xdr:col>
      <xdr:colOff>0</xdr:colOff>
      <xdr:row>95</xdr:row>
      <xdr:rowOff>87661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161817"/>
          <a:ext cx="838200" cy="2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45517</xdr:rowOff>
    </xdr:from>
    <xdr:to>
      <xdr:col>50</xdr:col>
      <xdr:colOff>114300</xdr:colOff>
      <xdr:row>94</xdr:row>
      <xdr:rowOff>91196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161817"/>
          <a:ext cx="8890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91196</xdr:rowOff>
    </xdr:from>
    <xdr:to>
      <xdr:col>45</xdr:col>
      <xdr:colOff>177800</xdr:colOff>
      <xdr:row>95</xdr:row>
      <xdr:rowOff>117256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07496"/>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47986</xdr:rowOff>
    </xdr:from>
    <xdr:to>
      <xdr:col>41</xdr:col>
      <xdr:colOff>50800</xdr:colOff>
      <xdr:row>95</xdr:row>
      <xdr:rowOff>117256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35736"/>
          <a:ext cx="889000" cy="6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36861</xdr:rowOff>
    </xdr:from>
    <xdr:to>
      <xdr:col>55</xdr:col>
      <xdr:colOff>50800</xdr:colOff>
      <xdr:row>95</xdr:row>
      <xdr:rowOff>138461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59738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7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166167</xdr:rowOff>
    </xdr:from>
    <xdr:to>
      <xdr:col>50</xdr:col>
      <xdr:colOff>165100</xdr:colOff>
      <xdr:row>94</xdr:row>
      <xdr:rowOff>96317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112844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88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40396</xdr:rowOff>
    </xdr:from>
    <xdr:to>
      <xdr:col>46</xdr:col>
      <xdr:colOff>38100</xdr:colOff>
      <xdr:row>94</xdr:row>
      <xdr:rowOff>141996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158523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3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66456</xdr:rowOff>
    </xdr:from>
    <xdr:to>
      <xdr:col>41</xdr:col>
      <xdr:colOff>101600</xdr:colOff>
      <xdr:row>95</xdr:row>
      <xdr:rowOff>168056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13133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2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168636</xdr:rowOff>
    </xdr:from>
    <xdr:to>
      <xdr:col>36</xdr:col>
      <xdr:colOff>165100</xdr:colOff>
      <xdr:row>95</xdr:row>
      <xdr:rowOff>98786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8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115313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6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64426</xdr:rowOff>
    </xdr:from>
    <xdr:to>
      <xdr:col>85</xdr:col>
      <xdr:colOff>127000</xdr:colOff>
      <xdr:row>39</xdr:row>
      <xdr:rowOff>87416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750976"/>
          <a:ext cx="8382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68181</xdr:rowOff>
    </xdr:from>
    <xdr:to>
      <xdr:col>81</xdr:col>
      <xdr:colOff>50800</xdr:colOff>
      <xdr:row>39</xdr:row>
      <xdr:rowOff>87416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754731"/>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68181</xdr:rowOff>
    </xdr:from>
    <xdr:to>
      <xdr:col>76</xdr:col>
      <xdr:colOff>114300</xdr:colOff>
      <xdr:row>39</xdr:row>
      <xdr:rowOff>88379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754731"/>
          <a:ext cx="889000" cy="2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73406</xdr:rowOff>
    </xdr:from>
    <xdr:to>
      <xdr:col>71</xdr:col>
      <xdr:colOff>177800</xdr:colOff>
      <xdr:row>39</xdr:row>
      <xdr:rowOff>88379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759956"/>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13626</xdr:rowOff>
    </xdr:from>
    <xdr:to>
      <xdr:col>85</xdr:col>
      <xdr:colOff>177800</xdr:colOff>
      <xdr:row>39</xdr:row>
      <xdr:rowOff>115226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7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100003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61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36616</xdr:rowOff>
    </xdr:from>
    <xdr:to>
      <xdr:col>81</xdr:col>
      <xdr:colOff>101600</xdr:colOff>
      <xdr:row>39</xdr:row>
      <xdr:rowOff>138216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7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129343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8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17381</xdr:rowOff>
    </xdr:from>
    <xdr:to>
      <xdr:col>76</xdr:col>
      <xdr:colOff>165100</xdr:colOff>
      <xdr:row>39</xdr:row>
      <xdr:rowOff>118981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110108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37579</xdr:rowOff>
    </xdr:from>
    <xdr:to>
      <xdr:col>72</xdr:col>
      <xdr:colOff>38100</xdr:colOff>
      <xdr:row>39</xdr:row>
      <xdr:rowOff>139179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7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130306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8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22606</xdr:rowOff>
    </xdr:from>
    <xdr:to>
      <xdr:col>67</xdr:col>
      <xdr:colOff>101600</xdr:colOff>
      <xdr:row>39</xdr:row>
      <xdr:rowOff>124206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115333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8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143975</xdr:rowOff>
    </xdr:from>
    <xdr:to>
      <xdr:col>85</xdr:col>
      <xdr:colOff>127000</xdr:colOff>
      <xdr:row>56</xdr:row>
      <xdr:rowOff>158144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45175"/>
          <a:ext cx="838200" cy="1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158144</xdr:rowOff>
    </xdr:from>
    <xdr:to>
      <xdr:col>81</xdr:col>
      <xdr:colOff>50800</xdr:colOff>
      <xdr:row>57</xdr:row>
      <xdr:rowOff>6521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59344"/>
          <a:ext cx="889000" cy="1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6521</xdr:rowOff>
    </xdr:from>
    <xdr:to>
      <xdr:col>76</xdr:col>
      <xdr:colOff>114300</xdr:colOff>
      <xdr:row>57</xdr:row>
      <xdr:rowOff>47658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79171"/>
          <a:ext cx="8890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47658</xdr:rowOff>
    </xdr:from>
    <xdr:to>
      <xdr:col>71</xdr:col>
      <xdr:colOff>177800</xdr:colOff>
      <xdr:row>57</xdr:row>
      <xdr:rowOff>136541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20308"/>
          <a:ext cx="889000" cy="8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93175</xdr:rowOff>
    </xdr:from>
    <xdr:to>
      <xdr:col>85</xdr:col>
      <xdr:colOff>177800</xdr:colOff>
      <xdr:row>57</xdr:row>
      <xdr:rowOff>23325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116052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107344</xdr:rowOff>
    </xdr:from>
    <xdr:to>
      <xdr:col>81</xdr:col>
      <xdr:colOff>101600</xdr:colOff>
      <xdr:row>57</xdr:row>
      <xdr:rowOff>37494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0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54021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8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127171</xdr:rowOff>
    </xdr:from>
    <xdr:to>
      <xdr:col>76</xdr:col>
      <xdr:colOff>165100</xdr:colOff>
      <xdr:row>57</xdr:row>
      <xdr:rowOff>57321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73848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168308</xdr:rowOff>
    </xdr:from>
    <xdr:to>
      <xdr:col>72</xdr:col>
      <xdr:colOff>38100</xdr:colOff>
      <xdr:row>57</xdr:row>
      <xdr:rowOff>98458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89585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85741</xdr:rowOff>
    </xdr:from>
    <xdr:to>
      <xdr:col>67</xdr:col>
      <xdr:colOff>101600</xdr:colOff>
      <xdr:row>58</xdr:row>
      <xdr:rowOff>15891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7018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168884</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41984"/>
          <a:ext cx="838200" cy="10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168884</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41984"/>
          <a:ext cx="889000" cy="10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36971</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1521"/>
          <a:ext cx="889000" cy="6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19199</xdr:rowOff>
    </xdr:from>
    <xdr:to>
      <xdr:col>72</xdr:col>
      <xdr:colOff>38100</xdr:colOff>
      <xdr:row>78</xdr:row>
      <xdr:rowOff>120799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137326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40001</xdr:rowOff>
    </xdr:from>
    <xdr:to>
      <xdr:col>67</xdr:col>
      <xdr:colOff>101600</xdr:colOff>
      <xdr:row>78</xdr:row>
      <xdr:rowOff>141601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158128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18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118084</xdr:rowOff>
    </xdr:from>
    <xdr:to>
      <xdr:col>81</xdr:col>
      <xdr:colOff>101600</xdr:colOff>
      <xdr:row>79</xdr:row>
      <xdr:rowOff>48234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64761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26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157621</xdr:rowOff>
    </xdr:from>
    <xdr:to>
      <xdr:col>67</xdr:col>
      <xdr:colOff>101600</xdr:colOff>
      <xdr:row>79</xdr:row>
      <xdr:rowOff>87771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78898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2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47312</xdr:rowOff>
    </xdr:from>
    <xdr:to>
      <xdr:col>85</xdr:col>
      <xdr:colOff>127000</xdr:colOff>
      <xdr:row>94</xdr:row>
      <xdr:rowOff>129511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163612"/>
          <a:ext cx="838200" cy="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129511</xdr:rowOff>
    </xdr:from>
    <xdr:to>
      <xdr:col>81</xdr:col>
      <xdr:colOff>50800</xdr:colOff>
      <xdr:row>94</xdr:row>
      <xdr:rowOff>139274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245811"/>
          <a:ext cx="889000" cy="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139274</xdr:rowOff>
    </xdr:from>
    <xdr:to>
      <xdr:col>76</xdr:col>
      <xdr:colOff>114300</xdr:colOff>
      <xdr:row>95</xdr:row>
      <xdr:rowOff>7840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255574"/>
          <a:ext cx="8890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7840</xdr:rowOff>
    </xdr:from>
    <xdr:to>
      <xdr:col>71</xdr:col>
      <xdr:colOff>177800</xdr:colOff>
      <xdr:row>95</xdr:row>
      <xdr:rowOff>34186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95590"/>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167962</xdr:rowOff>
    </xdr:from>
    <xdr:to>
      <xdr:col>85</xdr:col>
      <xdr:colOff>177800</xdr:colOff>
      <xdr:row>94</xdr:row>
      <xdr:rowOff>98112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1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19389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96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78711</xdr:rowOff>
    </xdr:from>
    <xdr:to>
      <xdr:col>81</xdr:col>
      <xdr:colOff>101600</xdr:colOff>
      <xdr:row>95</xdr:row>
      <xdr:rowOff>8861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19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25388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97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88474</xdr:rowOff>
    </xdr:from>
    <xdr:to>
      <xdr:col>76</xdr:col>
      <xdr:colOff>165100</xdr:colOff>
      <xdr:row>95</xdr:row>
      <xdr:rowOff>18624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35151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9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128490</xdr:rowOff>
    </xdr:from>
    <xdr:to>
      <xdr:col>72</xdr:col>
      <xdr:colOff>38100</xdr:colOff>
      <xdr:row>95</xdr:row>
      <xdr:rowOff>58640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4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75167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02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154836</xdr:rowOff>
    </xdr:from>
    <xdr:to>
      <xdr:col>67</xdr:col>
      <xdr:colOff>101600</xdr:colOff>
      <xdr:row>95</xdr:row>
      <xdr:rowOff>84986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2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101513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04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86527</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01627"/>
          <a:ext cx="889000" cy="5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86162</xdr:rowOff>
    </xdr:from>
    <xdr:to>
      <xdr:col>102</xdr:col>
      <xdr:colOff>114300</xdr:colOff>
      <xdr:row>38</xdr:row>
      <xdr:rowOff>86527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01262"/>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71984</xdr:rowOff>
    </xdr:from>
    <xdr:to>
      <xdr:col>102</xdr:col>
      <xdr:colOff>165100</xdr:colOff>
      <xdr:row>39</xdr:row>
      <xdr:rowOff>2134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164711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7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48392</xdr:rowOff>
    </xdr:from>
    <xdr:to>
      <xdr:col>98</xdr:col>
      <xdr:colOff>38100</xdr:colOff>
      <xdr:row>38</xdr:row>
      <xdr:rowOff>149992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5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35727</xdr:rowOff>
    </xdr:from>
    <xdr:to>
      <xdr:col>102</xdr:col>
      <xdr:colOff>165100</xdr:colOff>
      <xdr:row>38</xdr:row>
      <xdr:rowOff>137327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5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153855</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32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35362</xdr:rowOff>
    </xdr:from>
    <xdr:to>
      <xdr:col>98</xdr:col>
      <xdr:colOff>38100</xdr:colOff>
      <xdr:row>38</xdr:row>
      <xdr:rowOff>136962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153489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32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農林水産業費・商工費・土木費等が類似団体平均に比べ高くなっているが、地方創生関連事業や辺地対策事業、緊急防災減災事業等の増加によるものであり、国の交付金の歳入確保や、普通交付税補填率が大きい起債のため実質公債費比率は大幅に上昇しない。しかしながら、常にプライマリーバランスを考慮し、まちづくり計画等に基づき計画的な事業の取捨選択をしていくことで無駄な事業費の減少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北海道東川町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財政調整基金残高は、適切な財源の確保と歳出の精査により、取り崩しを最小限としている。今後も事務事業の見直し・統廃合など歳出の合理化等の行財政改革を推進し、健全な行財政運営に努めていく。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北海道東川町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起債残高や基金残高に留意しながら健全な財政運営に引き続き務めていく。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5" name="凡例9">
          <a:extLst>
            <a:ext uri="{FF2B5EF4-FFF2-40B4-BE49-F238E27FC236}">
              <a16:creationId xmlns:a16="http://schemas.microsoft.com/office/drawing/2014/main" id="{00000000-0008-0000-0900-00000F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6" name="凡例10">
          <a:extLst>
            <a:ext uri="{FF2B5EF4-FFF2-40B4-BE49-F238E27FC236}">
              <a16:creationId xmlns:a16="http://schemas.microsoft.com/office/drawing/2014/main" id="{00000000-0008-0000-0900-000010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zoomScale="85" zoomScaleNormal="85" workbookViewId="0">
      <selection activeCell="AY9" sqref="AY9:BM9"/>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17267873</v>
      </c>
      <c r="BO4" s="358"/>
      <c r="BP4" s="358"/>
      <c r="BQ4" s="358"/>
      <c r="BR4" s="358"/>
      <c r="BS4" s="358"/>
      <c r="BT4" s="358"/>
      <c r="BU4" s="359"/>
      <c r="BV4" s="357">
        <v>16092496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9.4</v>
      </c>
      <c r="CU4" s="364"/>
      <c r="CV4" s="364"/>
      <c r="CW4" s="364"/>
      <c r="CX4" s="364"/>
      <c r="CY4" s="364"/>
      <c r="CZ4" s="364"/>
      <c r="DA4" s="365"/>
      <c r="DB4" s="363">
        <v>14.1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16787294</v>
      </c>
      <c r="BO5" s="395"/>
      <c r="BP5" s="395"/>
      <c r="BQ5" s="395"/>
      <c r="BR5" s="395"/>
      <c r="BS5" s="395"/>
      <c r="BT5" s="395"/>
      <c r="BU5" s="396"/>
      <c r="BV5" s="394">
        <v>15411899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80.900000000000006</v>
      </c>
      <c r="CU5" s="392"/>
      <c r="CV5" s="392"/>
      <c r="CW5" s="392"/>
      <c r="CX5" s="392"/>
      <c r="CY5" s="392"/>
      <c r="CZ5" s="392"/>
      <c r="DA5" s="393"/>
      <c r="DB5" s="391">
        <v>79.7</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480579</v>
      </c>
      <c r="BO6" s="395"/>
      <c r="BP6" s="395"/>
      <c r="BQ6" s="395"/>
      <c r="BR6" s="395"/>
      <c r="BS6" s="395"/>
      <c r="BT6" s="395"/>
      <c r="BU6" s="396"/>
      <c r="BV6" s="394">
        <v>680597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81.2</v>
      </c>
      <c r="CU6" s="432"/>
      <c r="CV6" s="432"/>
      <c r="CW6" s="432"/>
      <c r="CX6" s="432"/>
      <c r="CY6" s="432"/>
      <c r="CZ6" s="432"/>
      <c r="DA6" s="433"/>
      <c r="DB6" s="431">
        <v>80.400000000000006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31676</v>
      </c>
      <c r="BO7" s="395"/>
      <c r="BP7" s="395"/>
      <c r="BQ7" s="395"/>
      <c r="BR7" s="395"/>
      <c r="BS7" s="395"/>
      <c r="BT7" s="395"/>
      <c r="BU7" s="396"/>
      <c r="BV7" s="394">
        <v>37032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4762007</v>
      </c>
      <c r="CU7" s="395"/>
      <c r="CV7" s="395"/>
      <c r="CW7" s="395"/>
      <c r="CX7" s="395"/>
      <c r="CY7" s="395"/>
      <c r="CZ7" s="395"/>
      <c r="DA7" s="396"/>
      <c r="DB7" s="394">
        <v>4565349</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448903</v>
      </c>
      <c r="BO8" s="395"/>
      <c r="BP8" s="395"/>
      <c r="BQ8" s="395"/>
      <c r="BR8" s="395"/>
      <c r="BS8" s="395"/>
      <c r="BT8" s="395"/>
      <c r="BU8" s="396"/>
      <c r="BV8" s="394">
        <v>643565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0.23</v>
      </c>
      <c r="CU8" s="435"/>
      <c r="CV8" s="435"/>
      <c r="CW8" s="435"/>
      <c r="CX8" s="435"/>
      <c r="CY8" s="435"/>
      <c r="CZ8" s="435"/>
      <c r="DA8" s="436"/>
      <c r="DB8" s="434">
        <v>0.24</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8314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-194662</v>
      </c>
      <c r="BO9" s="395"/>
      <c r="BP9" s="395"/>
      <c r="BQ9" s="395"/>
      <c r="BR9" s="395"/>
      <c r="BS9" s="395"/>
      <c r="BT9" s="395"/>
      <c r="BU9" s="396"/>
      <c r="BV9" s="394">
        <v>254773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23.1</v>
      </c>
      <c r="CU9" s="392"/>
      <c r="CV9" s="392"/>
      <c r="CW9" s="392"/>
      <c r="CX9" s="392"/>
      <c r="CY9" s="392"/>
      <c r="CZ9" s="392"/>
      <c r="DA9" s="393"/>
      <c r="DB9" s="391">
        <v>22.1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8111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18285</v>
      </c>
      <c r="BO10" s="395"/>
      <c r="BP10" s="395"/>
      <c r="BQ10" s="395"/>
      <c r="BR10" s="395"/>
      <c r="BS10" s="395"/>
      <c r="BT10" s="395"/>
      <c r="BU10" s="396"/>
      <c r="BV10" s="394">
        <v>503</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75"/>
      <c r="B12" s="454" t="s">
        <v>122</v>
      </c>
      <c r="C12" s="455"/>
      <c r="D12" s="455"/>
      <c r="E12" s="455"/>
      <c r="F12" s="455"/>
      <c r="G12" s="455"/>
      <c r="H12" s="455"/>
      <c r="I12" s="455"/>
      <c r="J12" s="455"/>
      <c r="K12" s="456"/>
      <c r="L12" s="463" t="s">
        <v>123</v>
      </c>
      <c r="M12" s="464"/>
      <c r="N12" s="464"/>
      <c r="O12" s="464"/>
      <c r="P12" s="464"/>
      <c r="Q12" s="465"/>
      <c r="R12" s="466">
        <v>8576</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129</v>
      </c>
      <c r="N13" s="486"/>
      <c r="O13" s="486"/>
      <c r="P13" s="486"/>
      <c r="Q13" s="487"/>
      <c r="R13" s="478">
        <v>8075</v>
      </c>
      <c r="S13" s="479"/>
      <c r="T13" s="479"/>
      <c r="U13" s="479"/>
      <c r="V13" s="480"/>
      <c r="W13" s="410" t="s">
        <v>130</v>
      </c>
      <c r="X13" s="411"/>
      <c r="Y13" s="411"/>
      <c r="Z13" s="411"/>
      <c r="AA13" s="411"/>
      <c r="AB13" s="401"/>
      <c r="AC13" s="445">
        <v>699</v>
      </c>
      <c r="AD13" s="446"/>
      <c r="AE13" s="446"/>
      <c r="AF13" s="446"/>
      <c r="AG13" s="488"/>
      <c r="AH13" s="445">
        <v>817</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-176377</v>
      </c>
      <c r="BO13" s="395"/>
      <c r="BP13" s="395"/>
      <c r="BQ13" s="395"/>
      <c r="BR13" s="395"/>
      <c r="BS13" s="395"/>
      <c r="BT13" s="395"/>
      <c r="BU13" s="396"/>
      <c r="BV13" s="394">
        <v>255276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7.3</v>
      </c>
      <c r="CU13" s="392"/>
      <c r="CV13" s="392"/>
      <c r="CW13" s="392"/>
      <c r="CX13" s="392"/>
      <c r="CY13" s="392"/>
      <c r="CZ13" s="392"/>
      <c r="DA13" s="393"/>
      <c r="DB13" s="391">
        <v>7.7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8601</v>
      </c>
      <c r="S14" s="479"/>
      <c r="T14" s="479"/>
      <c r="U14" s="479"/>
      <c r="V14" s="480"/>
      <c r="W14" s="384"/>
      <c r="X14" s="385"/>
      <c r="Y14" s="385"/>
      <c r="Z14" s="385"/>
      <c r="AA14" s="385"/>
      <c r="AB14" s="374"/>
      <c r="AC14" s="481">
        <v>16.899999999999999</v>
      </c>
      <c r="AD14" s="482"/>
      <c r="AE14" s="482"/>
      <c r="AF14" s="482"/>
      <c r="AG14" s="483"/>
      <c r="AH14" s="481">
        <v>21.1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3.4</v>
      </c>
      <c r="CU14" s="493"/>
      <c r="CV14" s="493"/>
      <c r="CW14" s="493"/>
      <c r="CX14" s="493"/>
      <c r="CY14" s="493"/>
      <c r="CZ14" s="493"/>
      <c r="DA14" s="494"/>
      <c r="DB14" s="492">
        <v>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129</v>
      </c>
      <c r="N15" s="486"/>
      <c r="O15" s="486"/>
      <c r="P15" s="486"/>
      <c r="Q15" s="487"/>
      <c r="R15" s="478">
        <v>8084</v>
      </c>
      <c r="S15" s="479"/>
      <c r="T15" s="479"/>
      <c r="U15" s="479"/>
      <c r="V15" s="480"/>
      <c r="W15" s="410" t="s">
        <v>137</v>
      </c>
      <c r="X15" s="411"/>
      <c r="Y15" s="411"/>
      <c r="Z15" s="411"/>
      <c r="AA15" s="411"/>
      <c r="AB15" s="401"/>
      <c r="AC15" s="445">
        <v>709</v>
      </c>
      <c r="AD15" s="446"/>
      <c r="AE15" s="446"/>
      <c r="AF15" s="446"/>
      <c r="AG15" s="488"/>
      <c r="AH15" s="445">
        <v>663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1086145</v>
      </c>
      <c r="BO15" s="358"/>
      <c r="BP15" s="358"/>
      <c r="BQ15" s="358"/>
      <c r="BR15" s="358"/>
      <c r="BS15" s="358"/>
      <c r="BT15" s="358"/>
      <c r="BU15" s="359"/>
      <c r="BV15" s="357">
        <v>1016270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17.100000000000001</v>
      </c>
      <c r="AD16" s="482"/>
      <c r="AE16" s="482"/>
      <c r="AF16" s="482"/>
      <c r="AG16" s="483"/>
      <c r="AH16" s="481">
        <v>17.100000000000001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4474760</v>
      </c>
      <c r="BO16" s="395"/>
      <c r="BP16" s="395"/>
      <c r="BQ16" s="395"/>
      <c r="BR16" s="395"/>
      <c r="BS16" s="395"/>
      <c r="BT16" s="395"/>
      <c r="BU16" s="396"/>
      <c r="BV16" s="394">
        <v>4282737</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2736</v>
      </c>
      <c r="AD17" s="446"/>
      <c r="AE17" s="446"/>
      <c r="AF17" s="446"/>
      <c r="AG17" s="488"/>
      <c r="AH17" s="445">
        <v>2387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1353338</v>
      </c>
      <c r="BO17" s="395"/>
      <c r="BP17" s="395"/>
      <c r="BQ17" s="395"/>
      <c r="BR17" s="395"/>
      <c r="BS17" s="395"/>
      <c r="BT17" s="395"/>
      <c r="BU17" s="396"/>
      <c r="BV17" s="394">
        <v>1264870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247.3</v>
      </c>
      <c r="M18" s="518"/>
      <c r="N18" s="518"/>
      <c r="O18" s="518"/>
      <c r="P18" s="518"/>
      <c r="Q18" s="518"/>
      <c r="R18" s="519"/>
      <c r="S18" s="519"/>
      <c r="T18" s="519"/>
      <c r="U18" s="519"/>
      <c r="V18" s="520"/>
      <c r="W18" s="412"/>
      <c r="X18" s="413"/>
      <c r="Y18" s="413"/>
      <c r="Z18" s="413"/>
      <c r="AA18" s="413"/>
      <c r="AB18" s="404"/>
      <c r="AC18" s="521">
        <v>66</v>
      </c>
      <c r="AD18" s="522"/>
      <c r="AE18" s="522"/>
      <c r="AF18" s="522"/>
      <c r="AG18" s="523"/>
      <c r="AH18" s="521">
        <v>61.7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3888488</v>
      </c>
      <c r="BO18" s="395"/>
      <c r="BP18" s="395"/>
      <c r="BQ18" s="395"/>
      <c r="BR18" s="395"/>
      <c r="BS18" s="395"/>
      <c r="BT18" s="395"/>
      <c r="BU18" s="396"/>
      <c r="BV18" s="394">
        <v>3762663</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34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7417922</v>
      </c>
      <c r="BO19" s="395"/>
      <c r="BP19" s="395"/>
      <c r="BQ19" s="395"/>
      <c r="BR19" s="395"/>
      <c r="BS19" s="395"/>
      <c r="BT19" s="395"/>
      <c r="BU19" s="396"/>
      <c r="BV19" s="394">
        <v>6953185</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3405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14895328</v>
      </c>
      <c r="BO22" s="358"/>
      <c r="BP22" s="358"/>
      <c r="BQ22" s="358"/>
      <c r="BR22" s="358"/>
      <c r="BS22" s="358"/>
      <c r="BT22" s="358"/>
      <c r="BU22" s="359"/>
      <c r="BV22" s="357">
        <v>13955275</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12186273</v>
      </c>
      <c r="BO23" s="395"/>
      <c r="BP23" s="395"/>
      <c r="BQ23" s="395"/>
      <c r="BR23" s="395"/>
      <c r="BS23" s="395"/>
      <c r="BT23" s="395"/>
      <c r="BU23" s="396"/>
      <c r="BV23" s="394">
        <v>11457708</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7750</v>
      </c>
      <c r="R24" s="446"/>
      <c r="S24" s="446"/>
      <c r="T24" s="446"/>
      <c r="U24" s="446"/>
      <c r="V24" s="488"/>
      <c r="W24" s="540"/>
      <c r="X24" s="541"/>
      <c r="Y24" s="542"/>
      <c r="Z24" s="444" t="s">
        <v>162</v>
      </c>
      <c r="AA24" s="424"/>
      <c r="AB24" s="424"/>
      <c r="AC24" s="424"/>
      <c r="AD24" s="424"/>
      <c r="AE24" s="424"/>
      <c r="AF24" s="424"/>
      <c r="AG24" s="425"/>
      <c r="AH24" s="445">
        <v>94</v>
      </c>
      <c r="AI24" s="446"/>
      <c r="AJ24" s="446"/>
      <c r="AK24" s="446"/>
      <c r="AL24" s="488"/>
      <c r="AM24" s="445">
        <v>273070</v>
      </c>
      <c r="AN24" s="446"/>
      <c r="AO24" s="446"/>
      <c r="AP24" s="446"/>
      <c r="AQ24" s="446"/>
      <c r="AR24" s="488"/>
      <c r="AS24" s="445">
        <v>2905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13280500</v>
      </c>
      <c r="BO24" s="395"/>
      <c r="BP24" s="395"/>
      <c r="BQ24" s="395"/>
      <c r="BR24" s="395"/>
      <c r="BS24" s="395"/>
      <c r="BT24" s="395"/>
      <c r="BU24" s="396"/>
      <c r="BV24" s="394">
        <v>12168195</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6160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99401</v>
      </c>
      <c r="BO25" s="358"/>
      <c r="BP25" s="358"/>
      <c r="BQ25" s="358"/>
      <c r="BR25" s="358"/>
      <c r="BS25" s="358"/>
      <c r="BT25" s="358"/>
      <c r="BU25" s="359"/>
      <c r="BV25" s="357">
        <v>79537</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6160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2610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10458</v>
      </c>
      <c r="AN27" s="446"/>
      <c r="AO27" s="446"/>
      <c r="AP27" s="446"/>
      <c r="AQ27" s="446"/>
      <c r="AR27" s="488"/>
      <c r="AS27" s="445">
        <v>3486</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122653</v>
      </c>
      <c r="BO27" s="514"/>
      <c r="BP27" s="514"/>
      <c r="BQ27" s="514"/>
      <c r="BR27" s="514"/>
      <c r="BS27" s="514"/>
      <c r="BT27" s="514"/>
      <c r="BU27" s="515"/>
      <c r="BV27" s="513">
        <v>78733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2080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504567</v>
      </c>
      <c r="BO28" s="358"/>
      <c r="BP28" s="358"/>
      <c r="BQ28" s="358"/>
      <c r="BR28" s="358"/>
      <c r="BS28" s="358"/>
      <c r="BT28" s="358"/>
      <c r="BU28" s="359"/>
      <c r="BV28" s="357">
        <v>486282</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10</v>
      </c>
      <c r="M29" s="446"/>
      <c r="N29" s="446"/>
      <c r="O29" s="446"/>
      <c r="P29" s="488"/>
      <c r="Q29" s="445">
        <v>1760</v>
      </c>
      <c r="R29" s="446"/>
      <c r="S29" s="446"/>
      <c r="T29" s="446"/>
      <c r="U29" s="446"/>
      <c r="V29" s="488"/>
      <c r="W29" s="543"/>
      <c r="X29" s="544"/>
      <c r="Y29" s="545"/>
      <c r="Z29" s="444" t="s">
        <v>178</v>
      </c>
      <c r="AA29" s="424"/>
      <c r="AB29" s="424"/>
      <c r="AC29" s="424"/>
      <c r="AD29" s="424"/>
      <c r="AE29" s="424"/>
      <c r="AF29" s="424"/>
      <c r="AG29" s="425"/>
      <c r="AH29" s="445">
        <v>97</v>
      </c>
      <c r="AI29" s="446"/>
      <c r="AJ29" s="446"/>
      <c r="AK29" s="446"/>
      <c r="AL29" s="488"/>
      <c r="AM29" s="445">
        <v>283528</v>
      </c>
      <c r="AN29" s="446"/>
      <c r="AO29" s="446"/>
      <c r="AP29" s="446"/>
      <c r="AQ29" s="446"/>
      <c r="AR29" s="488"/>
      <c r="AS29" s="445">
        <v>2923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1957906</v>
      </c>
      <c r="BO29" s="395"/>
      <c r="BP29" s="395"/>
      <c r="BQ29" s="395"/>
      <c r="BR29" s="395"/>
      <c r="BS29" s="395"/>
      <c r="BT29" s="395"/>
      <c r="BU29" s="396"/>
      <c r="BV29" s="394">
        <v>1787591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2009760</v>
      </c>
      <c r="BO30" s="514"/>
      <c r="BP30" s="514"/>
      <c r="BQ30" s="514"/>
      <c r="BR30" s="514"/>
      <c r="BS30" s="514"/>
      <c r="BT30" s="514"/>
      <c r="BU30" s="515"/>
      <c r="BV30" s="513">
        <v>1596438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国民健康保険東川町立診療所特別会計</v>
      </c>
      <c r="X34" s="585"/>
      <c r="Y34" s="585"/>
      <c r="Z34" s="585"/>
      <c r="AA34" s="585"/>
      <c r="AB34" s="585"/>
      <c r="AC34" s="585"/>
      <c r="AD34" s="585"/>
      <c r="AE34" s="585"/>
      <c r="AF34" s="585"/>
      <c r="AG34" s="585"/>
      <c r="AH34" s="585"/>
      <c r="AI34" s="585"/>
      <c r="AJ34" s="585"/>
      <c r="AK34" s="585"/>
      <c r="AL34" s="175"/>
      <c r="AM34" s="584">
        <f>IF(AO34="","",MAX(C34:D43,U34:V43)+1)</f>
        <v>3</v>
      </c>
      <c r="AN34" s="584"/>
      <c r="AO34" s="585" t="str">
        <f>IF('各会計、関係団体の財政状況及び健全化判断比率'!B29="","",'各会計、関係団体の財政状況及び健全化判断比率'!B29)</f>
        <v>下水道事業会計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4</v>
      </c>
      <c r="BX34" s="584"/>
      <c r="BY34" s="585" t="str">
        <f>IF('各会計、関係団体の財政状況及び健全化判断比率'!B68="","",'各会計、関係団体の財政状況及び健全化判断比率'!B68)</f>
        <v>大雪清掃組合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東川振興公社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t="str">
        <f>IF(W35="","",U34+1)</f>
        <v/>
      </c>
      <c r="V35" s="584"/>
      <c r="W35" s="585"/>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5</v>
      </c>
      <c r="BX35" s="584"/>
      <c r="BY35" s="585" t="str">
        <f>IF('各会計、関係団体の財政状況及び健全化判断比率'!B69="","",'各会計、関係団体の財政状況及び健全化判断比率'!B69)</f>
        <v>大雪葬斎組合</v>
      </c>
      <c r="BZ35" s="585"/>
      <c r="CA35" s="585"/>
      <c r="CB35" s="585"/>
      <c r="CC35" s="585"/>
      <c r="CD35" s="585"/>
      <c r="CE35" s="585"/>
      <c r="CF35" s="585"/>
      <c r="CG35" s="585"/>
      <c r="CH35" s="585"/>
      <c r="CI35" s="585"/>
      <c r="CJ35" s="585"/>
      <c r="CK35" s="585"/>
      <c r="CL35" s="585"/>
      <c r="CM35" s="585"/>
      <c r="CN35" s="175"/>
      <c r="CO35" s="584">
        <f t="shared" ref="CO35:CO43" si="3">IF(CQ35="","",CO34+1)</f>
        <v>14</v>
      </c>
      <c r="CP35" s="584"/>
      <c r="CQ35" s="585" t="str">
        <f>IF('各会計、関係団体の財政状況及び健全化判断比率'!BS8="","",'各会計、関係団体の財政状況及び健全化判断比率'!BS8)</f>
        <v>東川農業振興公社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6</v>
      </c>
      <c r="BX36" s="584"/>
      <c r="BY36" s="585" t="str">
        <f>IF('各会計、関係団体の財政状況及び健全化判断比率'!B70="","",'各会計、関係団体の財政状況及び健全化判断比率'!B70)</f>
        <v>大雪消防組合</v>
      </c>
      <c r="BZ36" s="585"/>
      <c r="CA36" s="585"/>
      <c r="CB36" s="585"/>
      <c r="CC36" s="585"/>
      <c r="CD36" s="585"/>
      <c r="CE36" s="585"/>
      <c r="CF36" s="585"/>
      <c r="CG36" s="585"/>
      <c r="CH36" s="585"/>
      <c r="CI36" s="585"/>
      <c r="CJ36" s="585"/>
      <c r="CK36" s="585"/>
      <c r="CL36" s="585"/>
      <c r="CM36" s="585"/>
      <c r="CN36" s="175"/>
      <c r="CO36" s="584">
        <f t="shared" si="3"/>
        <v>15</v>
      </c>
      <c r="CP36" s="584"/>
      <c r="CQ36" s="585" t="str">
        <f>IF('各会計、関係団体の財政状況及び健全化判断比率'!BS9="","",'各会計、関係団体の財政状況及び健全化判断比率'!BS9)</f>
        <v>HJK</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7</v>
      </c>
      <c r="BX37" s="584"/>
      <c r="BY37" s="585" t="str">
        <f>IF('各会計、関係団体の財政状況及び健全化判断比率'!B71="","",'各会計、関係団体の財政状況及び健全化判断比率'!B71)</f>
        <v>大雪地区広域連合　一般会計</v>
      </c>
      <c r="BZ37" s="585"/>
      <c r="CA37" s="585"/>
      <c r="CB37" s="585"/>
      <c r="CC37" s="585"/>
      <c r="CD37" s="585"/>
      <c r="CE37" s="585"/>
      <c r="CF37" s="585"/>
      <c r="CG37" s="585"/>
      <c r="CH37" s="585"/>
      <c r="CI37" s="585"/>
      <c r="CJ37" s="585"/>
      <c r="CK37" s="585"/>
      <c r="CL37" s="585"/>
      <c r="CM37" s="585"/>
      <c r="CN37" s="175"/>
      <c r="CO37" s="584">
        <f t="shared" si="3"/>
        <v>16</v>
      </c>
      <c r="CP37" s="584"/>
      <c r="CQ37" s="585" t="str">
        <f>IF('各会計、関係団体の財政状況及び健全化判断比率'!BS10="","",'各会計、関係団体の財政状況及び健全化判断比率'!BS10)</f>
        <v>東川町土地開発公社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8</v>
      </c>
      <c r="BX38" s="584"/>
      <c r="BY38" s="585" t="str">
        <f>IF('各会計、関係団体の財政状況及び健全化判断比率'!B72="","",'各会計、関係団体の財政状況及び健全化判断比率'!B72)</f>
        <v>大雪地区広域連合　介護保険特別会計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9</v>
      </c>
      <c r="BX39" s="584"/>
      <c r="BY39" s="585" t="str">
        <f>IF('各会計、関係団体の財政状況及び健全化判断比率'!B73="","",'各会計、関係団体の財政状況及び健全化判断比率'!B73)</f>
        <v>大雪地区広域連合　国民健康保険特別会計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10</v>
      </c>
      <c r="BX40" s="584"/>
      <c r="BY40" s="585" t="str">
        <f>IF('各会計、関係団体の財政状況及び健全化判断比率'!B74="","",'各会計、関係団体の財政状況及び健全化判断比率'!B74)</f>
        <v>大雪地区広域連合　後期高齢者医療特別会計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11</v>
      </c>
      <c r="BX41" s="584"/>
      <c r="BY41" s="585" t="str">
        <f>IF('各会計、関係団体の財政状況及び健全化判断比率'!B75="","",'各会計、関係団体の財政状況及び健全化判断比率'!B75)</f>
        <v>上川教育研修センター組合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12</v>
      </c>
      <c r="BX42" s="584"/>
      <c r="BY42" s="585" t="str">
        <f>IF('各会計、関係団体の財政状況及び健全化判断比率'!B76="","",'各会計、関係団体の財政状況及び健全化判断比率'!B76)</f>
        <v>上川広域滞納整理機構</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4z0OXYTeRu4CtdhletRiFWY5+C43i19wNktLixrCuKYVNNnhlz2ylSpxN0n/GBCXtKfFdvu0hgGkULMgZ441iw==" saltValue="eyqhwZnLjcMB4ziJIWW8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5" t="s">
        <v>528</v>
      </c>
      <c r="D34" s="1135"/>
      <c r="E34" s="1136"/>
      <c r="F34" s="32">
        <v>4.01</v>
      </c>
      <c r="G34" s="33">
        <v>6.87</v>
      </c>
      <c r="H34" s="33">
        <v>8.27</v>
      </c>
      <c r="I34" s="33">
        <v>14.09</v>
      </c>
      <c r="J34" s="34">
        <v>9.42</v>
      </c>
      <c r="K34" s="22"/>
      <c r="L34" s="22"/>
      <c r="M34" s="22"/>
      <c r="N34" s="22"/>
      <c r="O34" s="22"/>
      <c r="P34" s="22"/>
    </row>
    <row r="35" spans="1:16" ht="39" customHeight="1" x14ac:dyDescent="0.15">
      <c r="A35" s="22"/>
      <c r="B35" s="35"/>
      <c r="C35" s="1131" t="s">
        <v>529</v>
      </c>
      <c r="D35" s="1131"/>
      <c r="E35" s="1132"/>
      <c r="F35" s="36">
        <v>0.4</v>
      </c>
      <c r="G35" s="37">
        <v>0.6</v>
      </c>
      <c r="H35" s="37">
        <v>0.77</v>
      </c>
      <c r="I35" s="37">
        <v>1.07</v>
      </c>
      <c r="J35" s="38">
        <v>1.3</v>
      </c>
      <c r="K35" s="22"/>
      <c r="L35" s="22"/>
      <c r="M35" s="22"/>
      <c r="N35" s="22"/>
      <c r="O35" s="22"/>
      <c r="P35" s="22"/>
    </row>
    <row r="36" spans="1:16" ht="39" customHeight="1" x14ac:dyDescent="0.15">
      <c r="A36" s="22"/>
      <c r="B36" s="35"/>
      <c r="C36" s="1131" t="s">
        <v>530</v>
      </c>
      <c r="D36" s="1131"/>
      <c r="E36" s="1132"/>
      <c r="F36" s="36" t="s">
        <v>483</v>
      </c>
      <c r="G36" s="37" t="s">
        <v>483</v>
      </c>
      <c r="H36" s="37" t="s">
        <v>483</v>
      </c>
      <c r="I36" s="37" t="s">
        <v>483</v>
      </c>
      <c r="J36" s="38">
        <v>0.32</v>
      </c>
      <c r="K36" s="22"/>
      <c r="L36" s="22"/>
      <c r="M36" s="22"/>
      <c r="N36" s="22"/>
      <c r="O36" s="22"/>
      <c r="P36" s="22"/>
    </row>
    <row r="37" spans="1:16" ht="39" customHeight="1" x14ac:dyDescent="0.15">
      <c r="A37" s="22"/>
      <c r="B37" s="35"/>
      <c r="C37" s="1131"/>
      <c r="D37" s="1131"/>
      <c r="E37" s="1132"/>
      <c r="F37" s="36"/>
      <c r="G37" s="37"/>
      <c r="H37" s="37"/>
      <c r="I37" s="37"/>
      <c r="J37" s="38"/>
      <c r="K37" s="22"/>
      <c r="L37" s="22"/>
      <c r="M37" s="22"/>
      <c r="N37" s="22"/>
      <c r="O37" s="22"/>
      <c r="P37" s="22"/>
    </row>
    <row r="38" spans="1:16" ht="39" customHeight="1" x14ac:dyDescent="0.15">
      <c r="A38" s="22"/>
      <c r="B38" s="35"/>
      <c r="C38" s="1131"/>
      <c r="D38" s="1131"/>
      <c r="E38" s="1132"/>
      <c r="F38" s="36"/>
      <c r="G38" s="37"/>
      <c r="H38" s="37"/>
      <c r="I38" s="37"/>
      <c r="J38" s="38"/>
      <c r="K38" s="22"/>
      <c r="L38" s="22"/>
      <c r="M38" s="22"/>
      <c r="N38" s="22"/>
      <c r="O38" s="22"/>
      <c r="P38" s="22"/>
    </row>
    <row r="39" spans="1:16" ht="39" customHeight="1" x14ac:dyDescent="0.15">
      <c r="A39" s="22"/>
      <c r="B39" s="35"/>
      <c r="C39" s="1131"/>
      <c r="D39" s="1131"/>
      <c r="E39" s="1132"/>
      <c r="F39" s="36"/>
      <c r="G39" s="37"/>
      <c r="H39" s="37"/>
      <c r="I39" s="37"/>
      <c r="J39" s="38"/>
      <c r="K39" s="22"/>
      <c r="L39" s="22"/>
      <c r="M39" s="22"/>
      <c r="N39" s="22"/>
      <c r="O39" s="22"/>
      <c r="P39" s="22"/>
    </row>
    <row r="40" spans="1:16" ht="39" customHeight="1" x14ac:dyDescent="0.15">
      <c r="A40" s="22"/>
      <c r="B40" s="35"/>
      <c r="C40" s="1131"/>
      <c r="D40" s="1131"/>
      <c r="E40" s="1132"/>
      <c r="F40" s="36"/>
      <c r="G40" s="37"/>
      <c r="H40" s="37"/>
      <c r="I40" s="37"/>
      <c r="J40" s="38"/>
      <c r="K40" s="22"/>
      <c r="L40" s="22"/>
      <c r="M40" s="22"/>
      <c r="N40" s="22"/>
      <c r="O40" s="22"/>
      <c r="P40" s="22"/>
    </row>
    <row r="41" spans="1:16" ht="39" customHeight="1" x14ac:dyDescent="0.15">
      <c r="A41" s="22"/>
      <c r="B41" s="35"/>
      <c r="C41" s="1131"/>
      <c r="D41" s="1131"/>
      <c r="E41" s="1132"/>
      <c r="F41" s="36"/>
      <c r="G41" s="37"/>
      <c r="H41" s="37"/>
      <c r="I41" s="37"/>
      <c r="J41" s="38"/>
      <c r="K41" s="22"/>
      <c r="L41" s="22"/>
      <c r="M41" s="22"/>
      <c r="N41" s="22"/>
      <c r="O41" s="22"/>
      <c r="P41" s="22"/>
    </row>
    <row r="42" spans="1:16" ht="39" customHeight="1" x14ac:dyDescent="0.15">
      <c r="A42" s="22"/>
      <c r="B42" s="39"/>
      <c r="C42" s="1131" t="s">
        <v>531</v>
      </c>
      <c r="D42" s="1131"/>
      <c r="E42" s="1132"/>
      <c r="F42" s="36" t="s">
        <v>483</v>
      </c>
      <c r="G42" s="37" t="s">
        <v>483</v>
      </c>
      <c r="H42" s="37" t="s">
        <v>483</v>
      </c>
      <c r="I42" s="37" t="s">
        <v>483</v>
      </c>
      <c r="J42" s="38" t="s">
        <v>483</v>
      </c>
      <c r="K42" s="22"/>
      <c r="L42" s="22"/>
      <c r="M42" s="22"/>
      <c r="N42" s="22"/>
      <c r="O42" s="22"/>
      <c r="P42" s="22"/>
    </row>
    <row r="43" spans="1:16" ht="39" customHeight="1" thickBot="1" x14ac:dyDescent="0.2">
      <c r="A43" s="22"/>
      <c r="B43" s="40"/>
      <c r="C43" s="1133" t="s">
        <v>532</v>
      </c>
      <c r="D43" s="1133"/>
      <c r="E43" s="1134"/>
      <c r="F43" s="41">
        <v>0.28999999999999998</v>
      </c>
      <c r="G43" s="42">
        <v>0.28999999999999998</v>
      </c>
      <c r="H43" s="42">
        <v>0.31</v>
      </c>
      <c r="I43" s="42">
        <v>0.8</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N71VRKy15OGvJgnnQ8Bebo5PwiyJdztwYPvxzv66yWnO/2HxuOUEToQPcshxXMpqzDMnRxhyoGTet6j+yyTDg==" saltValue="SYgCXkbvo34Ey/9RA1sP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1530</v>
      </c>
      <c r="L45" s="58">
        <v>1599</v>
      </c>
      <c r="M45" s="58">
        <v>1677</v>
      </c>
      <c r="N45" s="58">
        <v>1739</v>
      </c>
      <c r="O45" s="59">
        <v>1919</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483</v>
      </c>
      <c r="L46" s="62" t="s">
        <v>483</v>
      </c>
      <c r="M46" s="62" t="s">
        <v>483</v>
      </c>
      <c r="N46" s="62" t="s">
        <v>483</v>
      </c>
      <c r="O46" s="63" t="s">
        <v>483</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483</v>
      </c>
      <c r="L47" s="62" t="s">
        <v>483</v>
      </c>
      <c r="M47" s="62" t="s">
        <v>483</v>
      </c>
      <c r="N47" s="62" t="s">
        <v>483</v>
      </c>
      <c r="O47" s="63" t="s">
        <v>483</v>
      </c>
      <c r="P47" s="46"/>
      <c r="Q47" s="46"/>
      <c r="R47" s="46"/>
      <c r="S47" s="46"/>
      <c r="T47" s="46"/>
      <c r="U47" s="46"/>
    </row>
    <row r="48" spans="1:21" ht="30.75" customHeight="1" x14ac:dyDescent="0.15">
      <c r="A48" s="46"/>
      <c r="B48" s="1139"/>
      <c r="C48" s="1140"/>
      <c r="D48" s="60"/>
      <c r="E48" s="1145" t="s">
        <v>13</v>
      </c>
      <c r="F48" s="1145"/>
      <c r="G48" s="1145"/>
      <c r="H48" s="1145"/>
      <c r="I48" s="1145"/>
      <c r="J48" s="1146"/>
      <c r="K48" s="61">
        <v>56</v>
      </c>
      <c r="L48" s="62">
        <v>68</v>
      </c>
      <c r="M48" s="62">
        <v>81</v>
      </c>
      <c r="N48" s="62">
        <v>65</v>
      </c>
      <c r="O48" s="63">
        <v>45</v>
      </c>
      <c r="P48" s="46"/>
      <c r="Q48" s="46"/>
      <c r="R48" s="46"/>
      <c r="S48" s="46"/>
      <c r="T48" s="46"/>
      <c r="U48" s="46"/>
    </row>
    <row r="49" spans="1:21" ht="30.75" customHeight="1" x14ac:dyDescent="0.15">
      <c r="A49" s="46"/>
      <c r="B49" s="1139"/>
      <c r="C49" s="1140"/>
      <c r="D49" s="60"/>
      <c r="E49" s="1145" t="s">
        <v>14</v>
      </c>
      <c r="F49" s="1145"/>
      <c r="G49" s="1145"/>
      <c r="H49" s="1145"/>
      <c r="I49" s="1145"/>
      <c r="J49" s="1146"/>
      <c r="K49" s="61">
        <v>38</v>
      </c>
      <c r="L49" s="62">
        <v>32</v>
      </c>
      <c r="M49" s="62">
        <v>31</v>
      </c>
      <c r="N49" s="62">
        <v>21</v>
      </c>
      <c r="O49" s="63">
        <v>25</v>
      </c>
      <c r="P49" s="46"/>
      <c r="Q49" s="46"/>
      <c r="R49" s="46"/>
      <c r="S49" s="46"/>
      <c r="T49" s="46"/>
      <c r="U49" s="46"/>
    </row>
    <row r="50" spans="1:21" ht="30.75" customHeight="1" x14ac:dyDescent="0.15">
      <c r="A50" s="46"/>
      <c r="B50" s="1139"/>
      <c r="C50" s="1140"/>
      <c r="D50" s="60"/>
      <c r="E50" s="1145" t="s">
        <v>15</v>
      </c>
      <c r="F50" s="1145"/>
      <c r="G50" s="1145"/>
      <c r="H50" s="1145"/>
      <c r="I50" s="1145"/>
      <c r="J50" s="1146"/>
      <c r="K50" s="61">
        <v>11</v>
      </c>
      <c r="L50" s="62">
        <v>20</v>
      </c>
      <c r="M50" s="62">
        <v>20</v>
      </c>
      <c r="N50" s="62">
        <v>19</v>
      </c>
      <c r="O50" s="63">
        <v>25</v>
      </c>
      <c r="P50" s="46"/>
      <c r="Q50" s="46"/>
      <c r="R50" s="46"/>
      <c r="S50" s="46"/>
      <c r="T50" s="46"/>
      <c r="U50" s="46"/>
    </row>
    <row r="51" spans="1:21" ht="30.75" customHeight="1" x14ac:dyDescent="0.15">
      <c r="A51" s="46"/>
      <c r="B51" s="1141"/>
      <c r="C51" s="1142"/>
      <c r="D51" s="64"/>
      <c r="E51" s="1145" t="s">
        <v>16</v>
      </c>
      <c r="F51" s="1145"/>
      <c r="G51" s="1145"/>
      <c r="H51" s="1145"/>
      <c r="I51" s="1145"/>
      <c r="J51" s="1146"/>
      <c r="K51" s="61">
        <v>1</v>
      </c>
      <c r="L51" s="62">
        <v>1</v>
      </c>
      <c r="M51" s="62">
        <v>1</v>
      </c>
      <c r="N51" s="62">
        <v>5</v>
      </c>
      <c r="O51" s="63">
        <v>4</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1382</v>
      </c>
      <c r="L52" s="62">
        <v>1466</v>
      </c>
      <c r="M52" s="62">
        <v>1528</v>
      </c>
      <c r="N52" s="62">
        <v>1575</v>
      </c>
      <c r="O52" s="63">
        <v>1779</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254</v>
      </c>
      <c r="L53" s="67">
        <v>254</v>
      </c>
      <c r="M53" s="67">
        <v>282</v>
      </c>
      <c r="N53" s="67">
        <v>274</v>
      </c>
      <c r="O53" s="68">
        <v>239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15">
      <c r="B58" s="1153" t="s">
        <v>24</v>
      </c>
      <c r="C58" s="1154"/>
      <c r="D58" s="1159" t="s">
        <v>25</v>
      </c>
      <c r="E58" s="1160"/>
      <c r="F58" s="1160"/>
      <c r="G58" s="1160"/>
      <c r="H58" s="1160"/>
      <c r="I58" s="1160"/>
      <c r="J58" s="1161"/>
      <c r="K58" s="81" t="s">
        <v>539</v>
      </c>
      <c r="L58" s="82" t="s">
        <v>539</v>
      </c>
      <c r="M58" s="82" t="s">
        <v>539</v>
      </c>
      <c r="N58" s="82" t="s">
        <v>539</v>
      </c>
      <c r="O58" s="83" t="s">
        <v>539</v>
      </c>
    </row>
    <row r="59" spans="1:21" ht="31.5" customHeight="1" x14ac:dyDescent="0.15">
      <c r="B59" s="1155"/>
      <c r="C59" s="1156"/>
      <c r="D59" s="1162" t="s">
        <v>26</v>
      </c>
      <c r="E59" s="1163"/>
      <c r="F59" s="1163"/>
      <c r="G59" s="1163"/>
      <c r="H59" s="1163"/>
      <c r="I59" s="1163"/>
      <c r="J59" s="1164"/>
      <c r="K59" s="84" t="s">
        <v>539</v>
      </c>
      <c r="L59" s="85" t="s">
        <v>539</v>
      </c>
      <c r="M59" s="85" t="s">
        <v>539</v>
      </c>
      <c r="N59" s="85" t="s">
        <v>539</v>
      </c>
      <c r="O59" s="86" t="s">
        <v>539</v>
      </c>
    </row>
    <row r="60" spans="1:21" ht="31.5" customHeight="1" thickBot="1" x14ac:dyDescent="0.2">
      <c r="B60" s="1157"/>
      <c r="C60" s="1158"/>
      <c r="D60" s="1165" t="s">
        <v>27</v>
      </c>
      <c r="E60" s="1166"/>
      <c r="F60" s="1166"/>
      <c r="G60" s="1166"/>
      <c r="H60" s="1166"/>
      <c r="I60" s="1166"/>
      <c r="J60" s="1167"/>
      <c r="K60" s="87" t="s">
        <v>539</v>
      </c>
      <c r="L60" s="88" t="s">
        <v>539</v>
      </c>
      <c r="M60" s="88" t="s">
        <v>539</v>
      </c>
      <c r="N60" s="88" t="s">
        <v>539</v>
      </c>
      <c r="O60" s="89" t="s">
        <v>539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W4RM6KaALuz1O2YvS1k/weiTtHFPpqdaAjKsFXNzpWs8Wd2e4jfBBYc9MSyPWK1SbxW0+eMj7QWoXJ0zHnlOQ==" saltValue="cByJyCvQY9YKkr1oTDAE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68" t="s">
        <v>30</v>
      </c>
      <c r="C41" s="1169"/>
      <c r="D41" s="103"/>
      <c r="E41" s="1174" t="s">
        <v>31</v>
      </c>
      <c r="F41" s="1174"/>
      <c r="G41" s="1174"/>
      <c r="H41" s="1175"/>
      <c r="I41" s="342">
        <v>11645</v>
      </c>
      <c r="J41" s="343">
        <v>11634</v>
      </c>
      <c r="K41" s="343">
        <v>11702</v>
      </c>
      <c r="L41" s="343">
        <v>13955</v>
      </c>
      <c r="M41" s="344">
        <v>14895</v>
      </c>
    </row>
    <row r="42" spans="2:13" ht="27.75" customHeight="1" x14ac:dyDescent="0.15">
      <c r="B42" s="1170"/>
      <c r="C42" s="1171"/>
      <c r="D42" s="104"/>
      <c r="E42" s="1176" t="s">
        <v>32</v>
      </c>
      <c r="F42" s="1176"/>
      <c r="G42" s="1176"/>
      <c r="H42" s="1177"/>
      <c r="I42" s="345" t="s">
        <v>483</v>
      </c>
      <c r="J42" s="346" t="s">
        <v>483</v>
      </c>
      <c r="K42" s="346" t="s">
        <v>483</v>
      </c>
      <c r="L42" s="346" t="s">
        <v>483</v>
      </c>
      <c r="M42" s="347" t="s">
        <v>483</v>
      </c>
    </row>
    <row r="43" spans="2:13" ht="27.75" customHeight="1" x14ac:dyDescent="0.15">
      <c r="B43" s="1170"/>
      <c r="C43" s="1171"/>
      <c r="D43" s="104"/>
      <c r="E43" s="1176" t="s">
        <v>33</v>
      </c>
      <c r="F43" s="1176"/>
      <c r="G43" s="1176"/>
      <c r="H43" s="1177"/>
      <c r="I43" s="345">
        <v>631</v>
      </c>
      <c r="J43" s="346">
        <v>598</v>
      </c>
      <c r="K43" s="346">
        <v>663</v>
      </c>
      <c r="L43" s="346">
        <v>630</v>
      </c>
      <c r="M43" s="347">
        <v>551</v>
      </c>
    </row>
    <row r="44" spans="2:13" ht="27.75" customHeight="1" x14ac:dyDescent="0.15">
      <c r="B44" s="1170"/>
      <c r="C44" s="1171"/>
      <c r="D44" s="104"/>
      <c r="E44" s="1176" t="s">
        <v>34</v>
      </c>
      <c r="F44" s="1176"/>
      <c r="G44" s="1176"/>
      <c r="H44" s="1177"/>
      <c r="I44" s="345">
        <v>187</v>
      </c>
      <c r="J44" s="346">
        <v>199</v>
      </c>
      <c r="K44" s="346">
        <v>168</v>
      </c>
      <c r="L44" s="346">
        <v>226</v>
      </c>
      <c r="M44" s="347">
        <v>296</v>
      </c>
    </row>
    <row r="45" spans="2:13" ht="27.75" customHeight="1" x14ac:dyDescent="0.15">
      <c r="B45" s="1170"/>
      <c r="C45" s="1171"/>
      <c r="D45" s="104"/>
      <c r="E45" s="1176" t="s">
        <v>35</v>
      </c>
      <c r="F45" s="1176"/>
      <c r="G45" s="1176"/>
      <c r="H45" s="1177"/>
      <c r="I45" s="345">
        <v>796</v>
      </c>
      <c r="J45" s="346">
        <v>749</v>
      </c>
      <c r="K45" s="346">
        <v>700</v>
      </c>
      <c r="L45" s="346">
        <v>686</v>
      </c>
      <c r="M45" s="347">
        <v>672</v>
      </c>
    </row>
    <row r="46" spans="2:13" ht="27.75" customHeight="1" x14ac:dyDescent="0.15">
      <c r="B46" s="1170"/>
      <c r="C46" s="1171"/>
      <c r="D46" s="105"/>
      <c r="E46" s="1176" t="s">
        <v>36</v>
      </c>
      <c r="F46" s="1176"/>
      <c r="G46" s="1176"/>
      <c r="H46" s="1177"/>
      <c r="I46" s="345" t="s">
        <v>483</v>
      </c>
      <c r="J46" s="346" t="s">
        <v>483</v>
      </c>
      <c r="K46" s="346" t="s">
        <v>483</v>
      </c>
      <c r="L46" s="346" t="s">
        <v>483</v>
      </c>
      <c r="M46" s="347" t="s">
        <v>483</v>
      </c>
    </row>
    <row r="47" spans="2:13" ht="27.75" customHeight="1" x14ac:dyDescent="0.15">
      <c r="B47" s="1170"/>
      <c r="C47" s="1171"/>
      <c r="D47" s="106"/>
      <c r="E47" s="1178" t="s">
        <v>37</v>
      </c>
      <c r="F47" s="1179"/>
      <c r="G47" s="1179"/>
      <c r="H47" s="1180"/>
      <c r="I47" s="345" t="s">
        <v>483</v>
      </c>
      <c r="J47" s="346" t="s">
        <v>483</v>
      </c>
      <c r="K47" s="346" t="s">
        <v>483</v>
      </c>
      <c r="L47" s="346" t="s">
        <v>483</v>
      </c>
      <c r="M47" s="347" t="s">
        <v>483</v>
      </c>
    </row>
    <row r="48" spans="2:13" ht="27.75" customHeight="1" x14ac:dyDescent="0.15">
      <c r="B48" s="1170"/>
      <c r="C48" s="1171"/>
      <c r="D48" s="104"/>
      <c r="E48" s="1176" t="s">
        <v>38</v>
      </c>
      <c r="F48" s="1176"/>
      <c r="G48" s="1176"/>
      <c r="H48" s="1177"/>
      <c r="I48" s="345" t="s">
        <v>483</v>
      </c>
      <c r="J48" s="346" t="s">
        <v>483</v>
      </c>
      <c r="K48" s="346" t="s">
        <v>483</v>
      </c>
      <c r="L48" s="346" t="s">
        <v>483</v>
      </c>
      <c r="M48" s="347" t="s">
        <v>483</v>
      </c>
    </row>
    <row r="49" spans="2:13" ht="27.75" customHeight="1" x14ac:dyDescent="0.15">
      <c r="B49" s="1172"/>
      <c r="C49" s="1173"/>
      <c r="D49" s="104"/>
      <c r="E49" s="1176" t="s">
        <v>39</v>
      </c>
      <c r="F49" s="1176"/>
      <c r="G49" s="1176"/>
      <c r="H49" s="1177"/>
      <c r="I49" s="345" t="s">
        <v>483</v>
      </c>
      <c r="J49" s="346" t="s">
        <v>483</v>
      </c>
      <c r="K49" s="346" t="s">
        <v>483</v>
      </c>
      <c r="L49" s="346" t="s">
        <v>483</v>
      </c>
      <c r="M49" s="347" t="s">
        <v>483</v>
      </c>
    </row>
    <row r="50" spans="2:13" ht="27.75" customHeight="1" x14ac:dyDescent="0.15">
      <c r="B50" s="1181" t="s">
        <v>40</v>
      </c>
      <c r="C50" s="1182"/>
      <c r="D50" s="107"/>
      <c r="E50" s="1176" t="s">
        <v>41</v>
      </c>
      <c r="F50" s="1176"/>
      <c r="G50" s="1176"/>
      <c r="H50" s="1177"/>
      <c r="I50" s="345">
        <v>1436</v>
      </c>
      <c r="J50" s="346">
        <v>1831</v>
      </c>
      <c r="K50" s="346">
        <v>2047</v>
      </c>
      <c r="L50" s="346">
        <v>2283</v>
      </c>
      <c r="M50" s="347">
        <v>3654</v>
      </c>
    </row>
    <row r="51" spans="2:13" ht="27.75" customHeight="1" x14ac:dyDescent="0.15">
      <c r="B51" s="1170"/>
      <c r="C51" s="1171"/>
      <c r="D51" s="104"/>
      <c r="E51" s="1176" t="s">
        <v>42</v>
      </c>
      <c r="F51" s="1176"/>
      <c r="G51" s="1176"/>
      <c r="H51" s="1177"/>
      <c r="I51" s="345">
        <v>2782</v>
      </c>
      <c r="J51" s="346">
        <v>2704</v>
      </c>
      <c r="K51" s="346">
        <v>2546</v>
      </c>
      <c r="L51" s="346">
        <v>2965</v>
      </c>
      <c r="M51" s="347">
        <v>1709</v>
      </c>
    </row>
    <row r="52" spans="2:13" ht="27.75" customHeight="1" x14ac:dyDescent="0.15">
      <c r="B52" s="1172"/>
      <c r="C52" s="1173"/>
      <c r="D52" s="104"/>
      <c r="E52" s="1176" t="s">
        <v>43</v>
      </c>
      <c r="F52" s="1176"/>
      <c r="G52" s="1176"/>
      <c r="H52" s="1177"/>
      <c r="I52" s="345">
        <v>7971</v>
      </c>
      <c r="J52" s="346">
        <v>8274</v>
      </c>
      <c r="K52" s="346">
        <v>8490</v>
      </c>
      <c r="L52" s="346">
        <v>10109</v>
      </c>
      <c r="M52" s="347">
        <v>10925</v>
      </c>
    </row>
    <row r="53" spans="2:13" ht="27.75" customHeight="1" thickBot="1" x14ac:dyDescent="0.2">
      <c r="B53" s="1183" t="s">
        <v>19</v>
      </c>
      <c r="C53" s="1184"/>
      <c r="D53" s="108"/>
      <c r="E53" s="1185" t="s">
        <v>44</v>
      </c>
      <c r="F53" s="1185"/>
      <c r="G53" s="1185"/>
      <c r="H53" s="1186"/>
      <c r="I53" s="348">
        <v>1070</v>
      </c>
      <c r="J53" s="349">
        <v>371</v>
      </c>
      <c r="K53" s="349">
        <v>150</v>
      </c>
      <c r="L53" s="349">
        <v>141</v>
      </c>
      <c r="M53" s="350">
        <v>127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0gCZoyYHXkNNpG3xOqDQd9xR8v0bCGTgxXYm5TXxfXY0DkE/RJ9G7O7FUDjBE65SsybEGUdfhCkFiNxvpEGQQ==" saltValue="+AUcd+/ZP/i4uOz56zTE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5" t="s">
        <v>46</v>
      </c>
      <c r="D55" s="1195"/>
      <c r="E55" s="1196"/>
      <c r="F55" s="120">
        <v>486</v>
      </c>
      <c r="G55" s="120">
        <v>486</v>
      </c>
      <c r="H55" s="121">
        <v>505</v>
      </c>
    </row>
    <row r="56" spans="2:8" ht="52.5" customHeight="1" x14ac:dyDescent="0.15">
      <c r="B56" s="122"/>
      <c r="C56" s="1197" t="s">
        <v>47</v>
      </c>
      <c r="D56" s="1197"/>
      <c r="E56" s="1198"/>
      <c r="F56" s="123">
        <v>1487</v>
      </c>
      <c r="G56" s="123">
        <v>1788</v>
      </c>
      <c r="H56" s="124">
        <v>1958</v>
      </c>
    </row>
    <row r="57" spans="2:8" ht="53.25" customHeight="1" x14ac:dyDescent="0.15">
      <c r="B57" s="122"/>
      <c r="C57" s="1199" t="s">
        <v>48</v>
      </c>
      <c r="D57" s="1199"/>
      <c r="E57" s="1200"/>
      <c r="F57" s="125">
        <v>1383</v>
      </c>
      <c r="G57" s="125">
        <v>1596</v>
      </c>
      <c r="H57" s="126">
        <v>2010</v>
      </c>
    </row>
    <row r="58" spans="2:8" ht="45.75" customHeight="1" x14ac:dyDescent="0.15">
      <c r="B58" s="127"/>
      <c r="C58" s="1187" t="s">
        <v>544</v>
      </c>
      <c r="D58" s="1188"/>
      <c r="E58" s="1189"/>
      <c r="F58" s="128">
        <v>323</v>
      </c>
      <c r="G58" s="128">
        <v>443</v>
      </c>
      <c r="H58" s="129">
        <v>576</v>
      </c>
    </row>
    <row r="59" spans="2:8" ht="45.75" customHeight="1" x14ac:dyDescent="0.15">
      <c r="B59" s="127"/>
      <c r="C59" s="1187" t="s">
        <v>545</v>
      </c>
      <c r="D59" s="1188"/>
      <c r="E59" s="1189"/>
      <c r="F59" s="128">
        <v>489</v>
      </c>
      <c r="G59" s="128">
        <v>403</v>
      </c>
      <c r="H59" s="129">
        <v>625</v>
      </c>
    </row>
    <row r="60" spans="2:8" ht="45.75" customHeight="1" x14ac:dyDescent="0.15">
      <c r="B60" s="127"/>
      <c r="C60" s="1187" t="s">
        <v>546</v>
      </c>
      <c r="D60" s="1188"/>
      <c r="E60" s="1189"/>
      <c r="F60" s="128">
        <v>267</v>
      </c>
      <c r="G60" s="128">
        <v>292</v>
      </c>
      <c r="H60" s="129">
        <v>372</v>
      </c>
    </row>
    <row r="61" spans="2:8" ht="45.75" customHeight="1" x14ac:dyDescent="0.15">
      <c r="B61" s="127"/>
      <c r="C61" s="1187" t="s">
        <v>547</v>
      </c>
      <c r="D61" s="1188"/>
      <c r="E61" s="1189"/>
      <c r="F61" s="128">
        <v>122</v>
      </c>
      <c r="G61" s="128">
        <v>275</v>
      </c>
      <c r="H61" s="129">
        <v>205</v>
      </c>
    </row>
    <row r="62" spans="2:8" ht="45.75" customHeight="1" thickBot="1" x14ac:dyDescent="0.2">
      <c r="B62" s="130"/>
      <c r="C62" s="1190" t="s">
        <v>548</v>
      </c>
      <c r="D62" s="1191"/>
      <c r="E62" s="1192"/>
      <c r="F62" s="131">
        <v>127</v>
      </c>
      <c r="G62" s="131">
        <v>127</v>
      </c>
      <c r="H62" s="132">
        <v>127</v>
      </c>
    </row>
    <row r="63" spans="2:8" ht="52.5" customHeight="1" thickBot="1" x14ac:dyDescent="0.2">
      <c r="B63" s="133"/>
      <c r="C63" s="1193" t="s">
        <v>49</v>
      </c>
      <c r="D63" s="1193"/>
      <c r="E63" s="1194"/>
      <c r="F63" s="134">
        <v>3355</v>
      </c>
      <c r="G63" s="134">
        <v>3870</v>
      </c>
      <c r="H63" s="135">
        <v>4472</v>
      </c>
    </row>
    <row r="64" spans="2:8" x14ac:dyDescent="0.15"/>
  </sheetData>
  <sheetProtection algorithmName="SHA-512" hashValue="OM4ysKwT/q6ZFiuP+8eRz41oh3r4QDn5q+XqIFLXsTUjuPkoaWYHozwRAzyvkraTTnnZrMhTOzHDq1xwD4+9zg==" saltValue="jwVvri0OOo7mC5FE5CZr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521</v>
      </c>
      <c r="G2" s="149"/>
      <c r="H2" s="150"/>
    </row>
    <row r="3" spans="1:8" x14ac:dyDescent="0.15">
      <c r="A3" s="146" t="s">
        <v>514</v>
      </c>
      <c r="B3" s="151"/>
      <c r="C3" s="152"/>
      <c r="D3" s="153">
        <v>153928</v>
      </c>
      <c r="E3" s="154"/>
      <c r="F3" s="155">
        <v>190274</v>
      </c>
      <c r="G3" s="156"/>
      <c r="H3" s="157"/>
    </row>
    <row r="4" spans="1:8" x14ac:dyDescent="0.15">
      <c r="A4" s="158"/>
      <c r="B4" s="159"/>
      <c r="C4" s="160"/>
      <c r="D4" s="161">
        <v>100644</v>
      </c>
      <c r="E4" s="162"/>
      <c r="F4" s="163">
        <v>88584</v>
      </c>
      <c r="G4" s="164"/>
      <c r="H4" s="165"/>
    </row>
    <row r="5" spans="1:8" x14ac:dyDescent="0.15">
      <c r="A5" s="146" t="s">
        <v>516</v>
      </c>
      <c r="B5" s="151"/>
      <c r="C5" s="152"/>
      <c r="D5" s="153">
        <v>275394</v>
      </c>
      <c r="E5" s="154"/>
      <c r="F5" s="155">
        <v>200194</v>
      </c>
      <c r="G5" s="156"/>
      <c r="H5" s="157"/>
    </row>
    <row r="6" spans="1:8" x14ac:dyDescent="0.15">
      <c r="A6" s="158"/>
      <c r="B6" s="159"/>
      <c r="C6" s="160"/>
      <c r="D6" s="161">
        <v>68642</v>
      </c>
      <c r="E6" s="162"/>
      <c r="F6" s="163">
        <v>106422</v>
      </c>
      <c r="G6" s="164"/>
      <c r="H6" s="165"/>
    </row>
    <row r="7" spans="1:8" x14ac:dyDescent="0.15">
      <c r="A7" s="146" t="s">
        <v>517</v>
      </c>
      <c r="B7" s="151"/>
      <c r="C7" s="152"/>
      <c r="D7" s="153">
        <v>301314</v>
      </c>
      <c r="E7" s="154"/>
      <c r="F7" s="155">
        <v>138402</v>
      </c>
      <c r="G7" s="156"/>
      <c r="H7" s="157"/>
    </row>
    <row r="8" spans="1:8" x14ac:dyDescent="0.15">
      <c r="A8" s="158"/>
      <c r="B8" s="159"/>
      <c r="C8" s="160"/>
      <c r="D8" s="161">
        <v>80327</v>
      </c>
      <c r="E8" s="162"/>
      <c r="F8" s="163">
        <v>70652</v>
      </c>
      <c r="G8" s="164"/>
      <c r="H8" s="165"/>
    </row>
    <row r="9" spans="1:8" x14ac:dyDescent="0.15">
      <c r="A9" s="146" t="s">
        <v>518</v>
      </c>
      <c r="B9" s="151"/>
      <c r="C9" s="152"/>
      <c r="D9" s="153">
        <v>592464</v>
      </c>
      <c r="E9" s="154"/>
      <c r="F9" s="155">
        <v>146367</v>
      </c>
      <c r="G9" s="156"/>
      <c r="H9" s="157"/>
    </row>
    <row r="10" spans="1:8" x14ac:dyDescent="0.15">
      <c r="A10" s="158"/>
      <c r="B10" s="159"/>
      <c r="C10" s="160"/>
      <c r="D10" s="161">
        <v>58187</v>
      </c>
      <c r="E10" s="162"/>
      <c r="F10" s="163">
        <v>79441</v>
      </c>
      <c r="G10" s="164"/>
      <c r="H10" s="165"/>
    </row>
    <row r="11" spans="1:8" x14ac:dyDescent="0.15">
      <c r="A11" s="146" t="s">
        <v>519</v>
      </c>
      <c r="B11" s="151"/>
      <c r="C11" s="152"/>
      <c r="D11" s="153">
        <v>495761</v>
      </c>
      <c r="E11" s="154"/>
      <c r="F11" s="155">
        <v>165181</v>
      </c>
      <c r="G11" s="156"/>
      <c r="H11" s="157"/>
    </row>
    <row r="12" spans="1:8" x14ac:dyDescent="0.15">
      <c r="A12" s="158"/>
      <c r="B12" s="159"/>
      <c r="C12" s="166"/>
      <c r="D12" s="161">
        <v>218789</v>
      </c>
      <c r="E12" s="162"/>
      <c r="F12" s="163">
        <v>82246</v>
      </c>
      <c r="G12" s="164"/>
      <c r="H12" s="165"/>
    </row>
    <row r="13" spans="1:8" x14ac:dyDescent="0.15">
      <c r="A13" s="146"/>
      <c r="B13" s="151"/>
      <c r="C13" s="152"/>
      <c r="D13" s="153">
        <v>363772</v>
      </c>
      <c r="E13" s="154"/>
      <c r="F13" s="155">
        <v>168084</v>
      </c>
      <c r="G13" s="167"/>
      <c r="H13" s="157"/>
    </row>
    <row r="14" spans="1:8" x14ac:dyDescent="0.15">
      <c r="A14" s="158"/>
      <c r="B14" s="159"/>
      <c r="C14" s="160"/>
      <c r="D14" s="161">
        <v>105318</v>
      </c>
      <c r="E14" s="162"/>
      <c r="F14" s="163">
        <v>85469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4.01</v>
      </c>
      <c r="C19" s="168">
        <f>ROUND(VALUE(SUBSTITUTE(実質収支比率等に係る経年分析!G$48,"▲","-")),2)</f>
        <v>6.88</v>
      </c>
      <c r="D19" s="168">
        <f>ROUND(VALUE(SUBSTITUTE(実質収支比率等に係る経年分析!H$48,"▲","-")),2)</f>
        <v>8.2799999999999994</v>
      </c>
      <c r="E19" s="168">
        <f>ROUND(VALUE(SUBSTITUTE(実質収支比率等に係る経年分析!I$48,"▲","-")),2)</f>
        <v>14.1</v>
      </c>
      <c r="F19" s="168">
        <f>ROUND(VALUE(SUBSTITUTE(実質収支比率等に係る経年分析!J$48,"▲","-")),2)</f>
        <v>9.43</v>
      </c>
    </row>
    <row r="20" spans="1:11" x14ac:dyDescent="0.15">
      <c r="A20" s="168" t="s">
        <v>53</v>
      </c>
      <c r="B20" s="168">
        <f>ROUND(VALUE(SUBSTITUTE(実質収支比率等に係る経年分析!F$47,"▲","-")),2)</f>
        <v>9.98</v>
      </c>
      <c r="C20" s="168">
        <f>ROUND(VALUE(SUBSTITUTE(実質収支比率等に係る経年分析!G$47,"▲","-")),2)</f>
        <v>11.14</v>
      </c>
      <c r="D20" s="168">
        <f>ROUND(VALUE(SUBSTITUTE(実質収支比率等に係る経年分析!H$47,"▲","-")),2)</f>
        <v>10.34</v>
      </c>
      <c r="E20" s="168">
        <f>ROUND(VALUE(SUBSTITUTE(実質収支比率等に係る経年分析!I$47,"▲","-")),2)</f>
        <v>10.65</v>
      </c>
      <c r="F20" s="168">
        <f>ROUND(VALUE(SUBSTITUTE(実質収支比率等に係る経年分析!J$47,"▲","-")),2)</f>
        <v>10.6</v>
      </c>
    </row>
    <row r="21" spans="1:11" x14ac:dyDescent="0.15">
      <c r="A21" s="168" t="s">
        <v>54</v>
      </c>
      <c r="B21" s="168">
        <f>IF(ISNUMBER(VALUE(SUBSTITUTE(実質収支比率等に係る経年分析!F$49,"▲","-"))),ROUND(VALUE(SUBSTITUTE(実質収支比率等に係る経年分析!F$49,"▲","-")),2),NA())</f>
        <v>1.06</v>
      </c>
      <c r="C21" s="168">
        <f>IF(ISNUMBER(VALUE(SUBSTITUTE(実質収支比率等に係る経年分析!G$49,"▲","-"))),ROUND(VALUE(SUBSTITUTE(実質収支比率等に係る経年分析!G$49,"▲","-")),2),NA())</f>
        <v>4.8</v>
      </c>
      <c r="D21" s="168">
        <f>IF(ISNUMBER(VALUE(SUBSTITUTE(実質収支比率等に係る経年分析!H$49,"▲","-"))),ROUND(VALUE(SUBSTITUTE(実質収支比率等に係る経年分析!H$49,"▲","-")),2),NA())</f>
        <v>1.9</v>
      </c>
      <c r="E21" s="168">
        <f>IF(ISNUMBER(VALUE(SUBSTITUTE(実質収支比率等に係る経年分析!I$49,"▲","-"))),ROUND(VALUE(SUBSTITUTE(実質収支比率等に係る経年分析!I$49,"▲","-")),2),NA())</f>
        <v>5.59</v>
      </c>
      <c r="F21" s="168">
        <f>IF(ISNUMBER(VALUE(SUBSTITUTE(実質収支比率等に係る経年分析!J$49,"▲","-"))),ROUND(VALUE(SUBSTITUTE(実質収支比率等に係る経年分析!J$49,"▲","-")),2),NA())</f>
        <v>-3.7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0.28999999999999998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0.28999999999999998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0.8</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15">
      <c r="A33" s="169" t="e">
        <f>IF(連結実質赤字比率に係る赤字・黒字の構成分析!C$37="",NA(),連結実質赤字比率に係る赤字・黒字の構成分析!C$37)</f>
        <v>#N/A</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#VALUE!</v>
      </c>
      <c r="K33" s="169" t="e">
        <f>IF(ROUND(VALUE(SUBSTITUTE(連結実質赤字比率に係る赤字・黒字の構成分析!J$37,"▲", "-")), 2) &gt;= 0, ABS(ROUND(VALUE(SUBSTITUTE(連結実質赤字比率に係る赤字・黒字の構成分析!J$37,"▲", "-")), 2)), NA())</f>
        <v>#VALUE!</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#VALUE!</v>
      </c>
      <c r="I34" s="169" t="e">
        <f>IF(ROUND(VALUE(SUBSTITUTE(連結実質赤字比率に係る赤字・黒字の構成分析!I$36,"▲", "-")), 2) &gt;= 0, ABS(ROUND(VALUE(SUBSTITUTE(連結実質赤字比率に係る赤字・黒字の構成分析!I$36,"▲", "-")), 2)), NA())</f>
        <v>#VALUE!</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0.32</v>
      </c>
    </row>
    <row r="35" spans="1:16" x14ac:dyDescent="0.15">
      <c r="A35" s="169" t="str">
        <f>IF(連結実質赤字比率に係る赤字・黒字の構成分析!C$35="",NA(),連結実質赤字比率に係る赤字・黒字の構成分析!C$35)</f>
        <v>国民健康保険東川町立診療所特別会計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8.27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1382</v>
      </c>
      <c r="E42" s="170"/>
      <c r="F42" s="170"/>
      <c r="G42" s="170">
        <f>'実質公債費比率（分子）の構造'!L$52</f>
        <v>1466</v>
      </c>
      <c r="H42" s="170"/>
      <c r="I42" s="170"/>
      <c r="J42" s="170">
        <f>'実質公債費比率（分子）の構造'!M$52</f>
        <v>1528</v>
      </c>
      <c r="K42" s="170"/>
      <c r="L42" s="170"/>
      <c r="M42" s="170">
        <f>'実質公債費比率（分子）の構造'!N$52</f>
        <v>1575</v>
      </c>
      <c r="N42" s="170"/>
      <c r="O42" s="170"/>
      <c r="P42" s="170">
        <f>'実質公債費比率（分子）の構造'!O$52</f>
        <v>1779</v>
      </c>
    </row>
    <row r="43" spans="1:16" x14ac:dyDescent="0.15">
      <c r="A43" s="170" t="s">
        <v>16</v>
      </c>
      <c r="B43" s="170">
        <f>'実質公債費比率（分子）の構造'!K$51</f>
        <v>1</v>
      </c>
      <c r="C43" s="170"/>
      <c r="D43" s="170"/>
      <c r="E43" s="170">
        <f>'実質公債費比率（分子）の構造'!L$51</f>
        <v>1</v>
      </c>
      <c r="F43" s="170"/>
      <c r="G43" s="170"/>
      <c r="H43" s="170">
        <f>'実質公債費比率（分子）の構造'!M$51</f>
        <v>1</v>
      </c>
      <c r="I43" s="170"/>
      <c r="J43" s="170"/>
      <c r="K43" s="170">
        <f>'実質公債費比率（分子）の構造'!N$51</f>
        <v>5</v>
      </c>
      <c r="L43" s="170"/>
      <c r="M43" s="170"/>
      <c r="N43" s="170">
        <f>'実質公債費比率（分子）の構造'!O$51</f>
        <v>4</v>
      </c>
      <c r="O43" s="170"/>
      <c r="P43" s="170"/>
    </row>
    <row r="44" spans="1:16" x14ac:dyDescent="0.15">
      <c r="A44" s="170" t="s">
        <v>62</v>
      </c>
      <c r="B44" s="170">
        <f>'実質公債費比率（分子）の構造'!K$50</f>
        <v>11</v>
      </c>
      <c r="C44" s="170"/>
      <c r="D44" s="170"/>
      <c r="E44" s="170">
        <f>'実質公債費比率（分子）の構造'!L$50</f>
        <v>20</v>
      </c>
      <c r="F44" s="170"/>
      <c r="G44" s="170"/>
      <c r="H44" s="170">
        <f>'実質公債費比率（分子）の構造'!M$50</f>
        <v>20</v>
      </c>
      <c r="I44" s="170"/>
      <c r="J44" s="170"/>
      <c r="K44" s="170">
        <f>'実質公債費比率（分子）の構造'!N$50</f>
        <v>19</v>
      </c>
      <c r="L44" s="170"/>
      <c r="M44" s="170"/>
      <c r="N44" s="170">
        <f>'実質公債費比率（分子）の構造'!O$50</f>
        <v>25</v>
      </c>
      <c r="O44" s="170"/>
      <c r="P44" s="170"/>
    </row>
    <row r="45" spans="1:16" x14ac:dyDescent="0.15">
      <c r="A45" s="170" t="s">
        <v>63</v>
      </c>
      <c r="B45" s="170">
        <f>'実質公債費比率（分子）の構造'!K$49</f>
        <v>38</v>
      </c>
      <c r="C45" s="170"/>
      <c r="D45" s="170"/>
      <c r="E45" s="170">
        <f>'実質公債費比率（分子）の構造'!L$49</f>
        <v>32</v>
      </c>
      <c r="F45" s="170"/>
      <c r="G45" s="170"/>
      <c r="H45" s="170">
        <f>'実質公債費比率（分子）の構造'!M$49</f>
        <v>31</v>
      </c>
      <c r="I45" s="170"/>
      <c r="J45" s="170"/>
      <c r="K45" s="170">
        <f>'実質公債費比率（分子）の構造'!N$49</f>
        <v>21</v>
      </c>
      <c r="L45" s="170"/>
      <c r="M45" s="170"/>
      <c r="N45" s="170">
        <f>'実質公債費比率（分子）の構造'!O$49</f>
        <v>25</v>
      </c>
      <c r="O45" s="170"/>
      <c r="P45" s="170"/>
    </row>
    <row r="46" spans="1:16" x14ac:dyDescent="0.15">
      <c r="A46" s="170" t="s">
        <v>64</v>
      </c>
      <c r="B46" s="170">
        <f>'実質公債費比率（分子）の構造'!K$48</f>
        <v>56</v>
      </c>
      <c r="C46" s="170"/>
      <c r="D46" s="170"/>
      <c r="E46" s="170">
        <f>'実質公債費比率（分子）の構造'!L$48</f>
        <v>68</v>
      </c>
      <c r="F46" s="170"/>
      <c r="G46" s="170"/>
      <c r="H46" s="170">
        <f>'実質公債費比率（分子）の構造'!M$48</f>
        <v>81</v>
      </c>
      <c r="I46" s="170"/>
      <c r="J46" s="170"/>
      <c r="K46" s="170">
        <f>'実質公債費比率（分子）の構造'!N$48</f>
        <v>65</v>
      </c>
      <c r="L46" s="170"/>
      <c r="M46" s="170"/>
      <c r="N46" s="170">
        <f>'実質公債費比率（分子）の構造'!O$48</f>
        <v>45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1530</v>
      </c>
      <c r="C49" s="170"/>
      <c r="D49" s="170"/>
      <c r="E49" s="170">
        <f>'実質公債費比率（分子）の構造'!L$45</f>
        <v>1599</v>
      </c>
      <c r="F49" s="170"/>
      <c r="G49" s="170"/>
      <c r="H49" s="170">
        <f>'実質公債費比率（分子）の構造'!M$45</f>
        <v>1677</v>
      </c>
      <c r="I49" s="170"/>
      <c r="J49" s="170"/>
      <c r="K49" s="170">
        <f>'実質公債費比率（分子）の構造'!N$45</f>
        <v>1739</v>
      </c>
      <c r="L49" s="170"/>
      <c r="M49" s="170"/>
      <c r="N49" s="170">
        <f>'実質公債費比率（分子）の構造'!O$45</f>
        <v>1919</v>
      </c>
      <c r="O49" s="170"/>
      <c r="P49" s="170"/>
    </row>
    <row r="50" spans="1:16" x14ac:dyDescent="0.15">
      <c r="A50" s="170" t="s">
        <v>67</v>
      </c>
      <c r="B50" s="170" t="e">
        <f>NA()</f>
        <v>#N/A</v>
      </c>
      <c r="C50" s="170">
        <f>IF(ISNUMBER('実質公債費比率（分子）の構造'!K$53),'実質公債費比率（分子）の構造'!K$53,NA())</f>
        <v>254</v>
      </c>
      <c r="D50" s="170" t="e">
        <f>NA()</f>
        <v>#N/A</v>
      </c>
      <c r="E50" s="170" t="e">
        <f>NA()</f>
        <v>#N/A</v>
      </c>
      <c r="F50" s="170">
        <f>IF(ISNUMBER('実質公債費比率（分子）の構造'!L$53),'実質公債費比率（分子）の構造'!L$53,NA())</f>
        <v>254</v>
      </c>
      <c r="G50" s="170" t="e">
        <f>NA()</f>
        <v>#N/A</v>
      </c>
      <c r="H50" s="170" t="e">
        <f>NA()</f>
        <v>#N/A</v>
      </c>
      <c r="I50" s="170">
        <f>IF(ISNUMBER('実質公債費比率（分子）の構造'!M$53),'実質公債費比率（分子）の構造'!M$53,NA())</f>
        <v>282</v>
      </c>
      <c r="J50" s="170" t="e">
        <f>NA()</f>
        <v>#N/A</v>
      </c>
      <c r="K50" s="170" t="e">
        <f>NA()</f>
        <v>#N/A</v>
      </c>
      <c r="L50" s="170">
        <f>IF(ISNUMBER('実質公債費比率（分子）の構造'!N$53),'実質公債費比率（分子）の構造'!N$53,NA())</f>
        <v>274</v>
      </c>
      <c r="M50" s="170" t="e">
        <f>NA()</f>
        <v>#N/A</v>
      </c>
      <c r="N50" s="170" t="e">
        <f>NA()</f>
        <v>#N/A</v>
      </c>
      <c r="O50" s="170">
        <f>IF(ISNUMBER('実質公債費比率（分子）の構造'!O$53),'実質公債費比率（分子）の構造'!O$53,NA())</f>
        <v>239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7971</v>
      </c>
      <c r="E56" s="169"/>
      <c r="F56" s="169"/>
      <c r="G56" s="169">
        <f>'将来負担比率（分子）の構造'!J$52</f>
        <v>8274</v>
      </c>
      <c r="H56" s="169"/>
      <c r="I56" s="169"/>
      <c r="J56" s="169">
        <f>'将来負担比率（分子）の構造'!K$52</f>
        <v>8490</v>
      </c>
      <c r="K56" s="169"/>
      <c r="L56" s="169"/>
      <c r="M56" s="169">
        <f>'将来負担比率（分子）の構造'!L$52</f>
        <v>10109</v>
      </c>
      <c r="N56" s="169"/>
      <c r="O56" s="169"/>
      <c r="P56" s="169">
        <f>'将来負担比率（分子）の構造'!M$52</f>
        <v>10925</v>
      </c>
    </row>
    <row r="57" spans="1:16" x14ac:dyDescent="0.15">
      <c r="A57" s="169" t="s">
        <v>42</v>
      </c>
      <c r="B57" s="169"/>
      <c r="C57" s="169"/>
      <c r="D57" s="169">
        <f>'将来負担比率（分子）の構造'!I$51</f>
        <v>2782</v>
      </c>
      <c r="E57" s="169"/>
      <c r="F57" s="169"/>
      <c r="G57" s="169">
        <f>'将来負担比率（分子）の構造'!J$51</f>
        <v>2704</v>
      </c>
      <c r="H57" s="169"/>
      <c r="I57" s="169"/>
      <c r="J57" s="169">
        <f>'将来負担比率（分子）の構造'!K$51</f>
        <v>2546</v>
      </c>
      <c r="K57" s="169"/>
      <c r="L57" s="169"/>
      <c r="M57" s="169">
        <f>'将来負担比率（分子）の構造'!L$51</f>
        <v>2965</v>
      </c>
      <c r="N57" s="169"/>
      <c r="O57" s="169"/>
      <c r="P57" s="169">
        <f>'将来負担比率（分子）の構造'!M$51</f>
        <v>1709</v>
      </c>
    </row>
    <row r="58" spans="1:16" x14ac:dyDescent="0.15">
      <c r="A58" s="169" t="s">
        <v>41</v>
      </c>
      <c r="B58" s="169"/>
      <c r="C58" s="169"/>
      <c r="D58" s="169">
        <f>'将来負担比率（分子）の構造'!I$50</f>
        <v>1436</v>
      </c>
      <c r="E58" s="169"/>
      <c r="F58" s="169"/>
      <c r="G58" s="169">
        <f>'将来負担比率（分子）の構造'!J$50</f>
        <v>1831</v>
      </c>
      <c r="H58" s="169"/>
      <c r="I58" s="169"/>
      <c r="J58" s="169">
        <f>'将来負担比率（分子）の構造'!K$50</f>
        <v>2047</v>
      </c>
      <c r="K58" s="169"/>
      <c r="L58" s="169"/>
      <c r="M58" s="169">
        <f>'将来負担比率（分子）の構造'!L$50</f>
        <v>2283</v>
      </c>
      <c r="N58" s="169"/>
      <c r="O58" s="169"/>
      <c r="P58" s="169">
        <f>'将来負担比率（分子）の構造'!M$50</f>
        <v>3654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796</v>
      </c>
      <c r="C62" s="169"/>
      <c r="D62" s="169"/>
      <c r="E62" s="169">
        <f>'将来負担比率（分子）の構造'!J$45</f>
        <v>749</v>
      </c>
      <c r="F62" s="169"/>
      <c r="G62" s="169"/>
      <c r="H62" s="169">
        <f>'将来負担比率（分子）の構造'!K$45</f>
        <v>700</v>
      </c>
      <c r="I62" s="169"/>
      <c r="J62" s="169"/>
      <c r="K62" s="169">
        <f>'将来負担比率（分子）の構造'!L$45</f>
        <v>686</v>
      </c>
      <c r="L62" s="169"/>
      <c r="M62" s="169"/>
      <c r="N62" s="169">
        <f>'将来負担比率（分子）の構造'!M$45</f>
        <v>672</v>
      </c>
      <c r="O62" s="169"/>
      <c r="P62" s="169"/>
    </row>
    <row r="63" spans="1:16" x14ac:dyDescent="0.15">
      <c r="A63" s="169" t="s">
        <v>34</v>
      </c>
      <c r="B63" s="169">
        <f>'将来負担比率（分子）の構造'!I$44</f>
        <v>187</v>
      </c>
      <c r="C63" s="169"/>
      <c r="D63" s="169"/>
      <c r="E63" s="169">
        <f>'将来負担比率（分子）の構造'!J$44</f>
        <v>199</v>
      </c>
      <c r="F63" s="169"/>
      <c r="G63" s="169"/>
      <c r="H63" s="169">
        <f>'将来負担比率（分子）の構造'!K$44</f>
        <v>168</v>
      </c>
      <c r="I63" s="169"/>
      <c r="J63" s="169"/>
      <c r="K63" s="169">
        <f>'将来負担比率（分子）の構造'!L$44</f>
        <v>226</v>
      </c>
      <c r="L63" s="169"/>
      <c r="M63" s="169"/>
      <c r="N63" s="169">
        <f>'将来負担比率（分子）の構造'!M$44</f>
        <v>296</v>
      </c>
      <c r="O63" s="169"/>
      <c r="P63" s="169"/>
    </row>
    <row r="64" spans="1:16" x14ac:dyDescent="0.15">
      <c r="A64" s="169" t="s">
        <v>33</v>
      </c>
      <c r="B64" s="169">
        <f>'将来負担比率（分子）の構造'!I$43</f>
        <v>631</v>
      </c>
      <c r="C64" s="169"/>
      <c r="D64" s="169"/>
      <c r="E64" s="169">
        <f>'将来負担比率（分子）の構造'!J$43</f>
        <v>598</v>
      </c>
      <c r="F64" s="169"/>
      <c r="G64" s="169"/>
      <c r="H64" s="169">
        <f>'将来負担比率（分子）の構造'!K$43</f>
        <v>663</v>
      </c>
      <c r="I64" s="169"/>
      <c r="J64" s="169"/>
      <c r="K64" s="169">
        <f>'将来負担比率（分子）の構造'!L$43</f>
        <v>630</v>
      </c>
      <c r="L64" s="169"/>
      <c r="M64" s="169"/>
      <c r="N64" s="169">
        <f>'将来負担比率（分子）の構造'!M$43</f>
        <v>551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11645</v>
      </c>
      <c r="C66" s="169"/>
      <c r="D66" s="169"/>
      <c r="E66" s="169">
        <f>'将来負担比率（分子）の構造'!J$41</f>
        <v>11634</v>
      </c>
      <c r="F66" s="169"/>
      <c r="G66" s="169"/>
      <c r="H66" s="169">
        <f>'将来負担比率（分子）の構造'!K$41</f>
        <v>11702</v>
      </c>
      <c r="I66" s="169"/>
      <c r="J66" s="169"/>
      <c r="K66" s="169">
        <f>'将来負担比率（分子）の構造'!L$41</f>
        <v>13955</v>
      </c>
      <c r="L66" s="169"/>
      <c r="M66" s="169"/>
      <c r="N66" s="169">
        <f>'将来負担比率（分子）の構造'!M$41</f>
        <v>14895</v>
      </c>
      <c r="O66" s="169"/>
      <c r="P66" s="169"/>
    </row>
    <row r="67" spans="1:16" x14ac:dyDescent="0.15">
      <c r="A67" s="169" t="s">
        <v>71</v>
      </c>
      <c r="B67" s="169" t="e">
        <f>NA()</f>
        <v>#N/A</v>
      </c>
      <c r="C67" s="169">
        <f>IF(ISNUMBER('将来負担比率（分子）の構造'!I$53), IF('将来負担比率（分子）の構造'!I$53 &lt; 0, 0, '将来負担比率（分子）の構造'!I$53), NA())</f>
        <v>1070</v>
      </c>
      <c r="D67" s="169" t="e">
        <f>NA()</f>
        <v>#N/A</v>
      </c>
      <c r="E67" s="169" t="e">
        <f>NA()</f>
        <v>#N/A</v>
      </c>
      <c r="F67" s="169">
        <f>IF(ISNUMBER('将来負担比率（分子）の構造'!J$53), IF('将来負担比率（分子）の構造'!J$53 &lt; 0, 0, '将来負担比率（分子）の構造'!J$53), NA())</f>
        <v>371</v>
      </c>
      <c r="G67" s="169" t="e">
        <f>NA()</f>
        <v>#N/A</v>
      </c>
      <c r="H67" s="169" t="e">
        <f>NA()</f>
        <v>#N/A</v>
      </c>
      <c r="I67" s="169">
        <f>IF(ISNUMBER('将来負担比率（分子）の構造'!K$53), IF('将来負担比率（分子）の構造'!K$53 &lt; 0, 0, '将来負担比率（分子）の構造'!K$53), NA())</f>
        <v>150</v>
      </c>
      <c r="J67" s="169" t="e">
        <f>NA()</f>
        <v>#N/A</v>
      </c>
      <c r="K67" s="169" t="e">
        <f>NA()</f>
        <v>#N/A</v>
      </c>
      <c r="L67" s="169">
        <f>IF(ISNUMBER('将来負担比率（分子）の構造'!L$53), IF('将来負担比率（分子）の構造'!L$53 &lt; 0, 0, '将来負担比率（分子）の構造'!L$53), NA())</f>
        <v>141</v>
      </c>
      <c r="M67" s="169" t="e">
        <f>NA()</f>
        <v>#N/A</v>
      </c>
      <c r="N67" s="169" t="e">
        <f>NA()</f>
        <v>#N/A</v>
      </c>
      <c r="O67" s="169">
        <f>IF(ISNUMBER('将来負担比率（分子）の構造'!M$53), IF('将来負担比率（分子）の構造'!M$53 &lt; 0, 0, '将来負担比率（分子）の構造'!M$53), NA())</f>
        <v>127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486</v>
      </c>
      <c r="C72" s="173">
        <f>基金残高に係る経年分析!G55</f>
        <v>486</v>
      </c>
      <c r="D72" s="173">
        <f>基金残高に係る経年分析!H55</f>
        <v>505</v>
      </c>
    </row>
    <row r="73" spans="1:16" x14ac:dyDescent="0.15">
      <c r="A73" s="172" t="s">
        <v>74</v>
      </c>
      <c r="B73" s="173">
        <f>基金残高に係る経年分析!F56</f>
        <v>1487</v>
      </c>
      <c r="C73" s="173">
        <f>基金残高に係る経年分析!G56</f>
        <v>1788</v>
      </c>
      <c r="D73" s="173">
        <f>基金残高に係る経年分析!H56</f>
        <v>1958</v>
      </c>
    </row>
    <row r="74" spans="1:16" x14ac:dyDescent="0.15">
      <c r="A74" s="172" t="s">
        <v>75</v>
      </c>
      <c r="B74" s="173">
        <f>基金残高に係る経年分析!F57</f>
        <v>1383</v>
      </c>
      <c r="C74" s="173">
        <f>基金残高に係る経年分析!G57</f>
        <v>1596</v>
      </c>
      <c r="D74" s="173">
        <f>基金残高に係る経年分析!H57</f>
        <v>2010</v>
      </c>
    </row>
  </sheetData>
  <sheetProtection algorithmName="SHA-512" hashValue="ib9ws2AEhLkhvNlqDhOEhEx+SgNbXFz9RevqJGWtkzwHASCfUmZl2Iz9uX5mhz6jEkctynQQyJP+gkYiliR34w==" saltValue="LYGzxzaUH0X3Nld35ab19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tabSelected="1" topLeftCell="E1" workbookViewId="0">
      <selection activeCell="AD11" sqref="AD11:AK11"/>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991685</v>
      </c>
      <c r="S5" s="600"/>
      <c r="T5" s="600"/>
      <c r="U5" s="600"/>
      <c r="V5" s="600"/>
      <c r="W5" s="600"/>
      <c r="X5" s="600"/>
      <c r="Y5" s="601"/>
      <c r="Z5" s="602">
        <v>5.7</v>
      </c>
      <c r="AA5" s="602"/>
      <c r="AB5" s="602"/>
      <c r="AC5" s="602"/>
      <c r="AD5" s="603">
        <v>991685</v>
      </c>
      <c r="AE5" s="603"/>
      <c r="AF5" s="603"/>
      <c r="AG5" s="603"/>
      <c r="AH5" s="603"/>
      <c r="AI5" s="603"/>
      <c r="AJ5" s="603"/>
      <c r="AK5" s="603"/>
      <c r="AL5" s="604">
        <v>20.7</v>
      </c>
      <c r="AM5" s="605"/>
      <c r="AN5" s="605"/>
      <c r="AO5" s="606"/>
      <c r="AP5" s="596" t="s">
        <v>217</v>
      </c>
      <c r="AQ5" s="597"/>
      <c r="AR5" s="597"/>
      <c r="AS5" s="597"/>
      <c r="AT5" s="597"/>
      <c r="AU5" s="597"/>
      <c r="AV5" s="597"/>
      <c r="AW5" s="597"/>
      <c r="AX5" s="597"/>
      <c r="AY5" s="597"/>
      <c r="AZ5" s="597"/>
      <c r="BA5" s="597"/>
      <c r="BB5" s="597"/>
      <c r="BC5" s="597"/>
      <c r="BD5" s="597"/>
      <c r="BE5" s="597"/>
      <c r="BF5" s="598"/>
      <c r="BG5" s="610">
        <v>969414</v>
      </c>
      <c r="BH5" s="611"/>
      <c r="BI5" s="611"/>
      <c r="BJ5" s="611"/>
      <c r="BK5" s="611"/>
      <c r="BL5" s="611"/>
      <c r="BM5" s="611"/>
      <c r="BN5" s="612"/>
      <c r="BO5" s="613">
        <v>97.8</v>
      </c>
      <c r="BP5" s="613"/>
      <c r="BQ5" s="613"/>
      <c r="BR5" s="613"/>
      <c r="BS5" s="614">
        <v>11576</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96997</v>
      </c>
      <c r="S6" s="611"/>
      <c r="T6" s="611"/>
      <c r="U6" s="611"/>
      <c r="V6" s="611"/>
      <c r="W6" s="611"/>
      <c r="X6" s="611"/>
      <c r="Y6" s="612"/>
      <c r="Z6" s="613">
        <v>0.6</v>
      </c>
      <c r="AA6" s="613"/>
      <c r="AB6" s="613"/>
      <c r="AC6" s="613"/>
      <c r="AD6" s="614">
        <v>96997</v>
      </c>
      <c r="AE6" s="614"/>
      <c r="AF6" s="614"/>
      <c r="AG6" s="614"/>
      <c r="AH6" s="614"/>
      <c r="AI6" s="614"/>
      <c r="AJ6" s="614"/>
      <c r="AK6" s="614"/>
      <c r="AL6" s="615">
        <v>2</v>
      </c>
      <c r="AM6" s="616"/>
      <c r="AN6" s="616"/>
      <c r="AO6" s="617"/>
      <c r="AP6" s="607" t="s">
        <v>222</v>
      </c>
      <c r="AQ6" s="608"/>
      <c r="AR6" s="608"/>
      <c r="AS6" s="608"/>
      <c r="AT6" s="608"/>
      <c r="AU6" s="608"/>
      <c r="AV6" s="608"/>
      <c r="AW6" s="608"/>
      <c r="AX6" s="608"/>
      <c r="AY6" s="608"/>
      <c r="AZ6" s="608"/>
      <c r="BA6" s="608"/>
      <c r="BB6" s="608"/>
      <c r="BC6" s="608"/>
      <c r="BD6" s="608"/>
      <c r="BE6" s="608"/>
      <c r="BF6" s="609"/>
      <c r="BG6" s="610">
        <v>969414</v>
      </c>
      <c r="BH6" s="611"/>
      <c r="BI6" s="611"/>
      <c r="BJ6" s="611"/>
      <c r="BK6" s="611"/>
      <c r="BL6" s="611"/>
      <c r="BM6" s="611"/>
      <c r="BN6" s="612"/>
      <c r="BO6" s="613">
        <v>97.8</v>
      </c>
      <c r="BP6" s="613"/>
      <c r="BQ6" s="613"/>
      <c r="BR6" s="613"/>
      <c r="BS6" s="614">
        <v>11576</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51087</v>
      </c>
      <c r="CS6" s="611"/>
      <c r="CT6" s="611"/>
      <c r="CU6" s="611"/>
      <c r="CV6" s="611"/>
      <c r="CW6" s="611"/>
      <c r="CX6" s="611"/>
      <c r="CY6" s="612"/>
      <c r="CZ6" s="604">
        <v>0.3</v>
      </c>
      <c r="DA6" s="605"/>
      <c r="DB6" s="605"/>
      <c r="DC6" s="621"/>
      <c r="DD6" s="619" t="s">
        <v>121</v>
      </c>
      <c r="DE6" s="611"/>
      <c r="DF6" s="611"/>
      <c r="DG6" s="611"/>
      <c r="DH6" s="611"/>
      <c r="DI6" s="611"/>
      <c r="DJ6" s="611"/>
      <c r="DK6" s="611"/>
      <c r="DL6" s="611"/>
      <c r="DM6" s="611"/>
      <c r="DN6" s="611"/>
      <c r="DO6" s="611"/>
      <c r="DP6" s="612"/>
      <c r="DQ6" s="619">
        <v>51087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297</v>
      </c>
      <c r="S7" s="611"/>
      <c r="T7" s="611"/>
      <c r="U7" s="611"/>
      <c r="V7" s="611"/>
      <c r="W7" s="611"/>
      <c r="X7" s="611"/>
      <c r="Y7" s="612"/>
      <c r="Z7" s="613">
        <v>0</v>
      </c>
      <c r="AA7" s="613"/>
      <c r="AB7" s="613"/>
      <c r="AC7" s="613"/>
      <c r="AD7" s="614">
        <v>297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409095</v>
      </c>
      <c r="BH7" s="611"/>
      <c r="BI7" s="611"/>
      <c r="BJ7" s="611"/>
      <c r="BK7" s="611"/>
      <c r="BL7" s="611"/>
      <c r="BM7" s="611"/>
      <c r="BN7" s="612"/>
      <c r="BO7" s="613">
        <v>41.3</v>
      </c>
      <c r="BP7" s="613"/>
      <c r="BQ7" s="613"/>
      <c r="BR7" s="613"/>
      <c r="BS7" s="614">
        <v>11576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6310353</v>
      </c>
      <c r="CS7" s="611"/>
      <c r="CT7" s="611"/>
      <c r="CU7" s="611"/>
      <c r="CV7" s="611"/>
      <c r="CW7" s="611"/>
      <c r="CX7" s="611"/>
      <c r="CY7" s="612"/>
      <c r="CZ7" s="613">
        <v>37.6</v>
      </c>
      <c r="DA7" s="613"/>
      <c r="DB7" s="613"/>
      <c r="DC7" s="613"/>
      <c r="DD7" s="619">
        <v>1063274</v>
      </c>
      <c r="DE7" s="611"/>
      <c r="DF7" s="611"/>
      <c r="DG7" s="611"/>
      <c r="DH7" s="611"/>
      <c r="DI7" s="611"/>
      <c r="DJ7" s="611"/>
      <c r="DK7" s="611"/>
      <c r="DL7" s="611"/>
      <c r="DM7" s="611"/>
      <c r="DN7" s="611"/>
      <c r="DO7" s="611"/>
      <c r="DP7" s="612"/>
      <c r="DQ7" s="619">
        <v>2287100</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2803</v>
      </c>
      <c r="S8" s="611"/>
      <c r="T8" s="611"/>
      <c r="U8" s="611"/>
      <c r="V8" s="611"/>
      <c r="W8" s="611"/>
      <c r="X8" s="611"/>
      <c r="Y8" s="612"/>
      <c r="Z8" s="613">
        <v>0</v>
      </c>
      <c r="AA8" s="613"/>
      <c r="AB8" s="613"/>
      <c r="AC8" s="613"/>
      <c r="AD8" s="614">
        <v>2803</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13692</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1687598</v>
      </c>
      <c r="CS8" s="611"/>
      <c r="CT8" s="611"/>
      <c r="CU8" s="611"/>
      <c r="CV8" s="611"/>
      <c r="CW8" s="611"/>
      <c r="CX8" s="611"/>
      <c r="CY8" s="612"/>
      <c r="CZ8" s="613">
        <v>10.1</v>
      </c>
      <c r="DA8" s="613"/>
      <c r="DB8" s="613"/>
      <c r="DC8" s="613"/>
      <c r="DD8" s="619">
        <v>2310</v>
      </c>
      <c r="DE8" s="611"/>
      <c r="DF8" s="611"/>
      <c r="DG8" s="611"/>
      <c r="DH8" s="611"/>
      <c r="DI8" s="611"/>
      <c r="DJ8" s="611"/>
      <c r="DK8" s="611"/>
      <c r="DL8" s="611"/>
      <c r="DM8" s="611"/>
      <c r="DN8" s="611"/>
      <c r="DO8" s="611"/>
      <c r="DP8" s="612"/>
      <c r="DQ8" s="619">
        <v>852630</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3275</v>
      </c>
      <c r="S9" s="611"/>
      <c r="T9" s="611"/>
      <c r="U9" s="611"/>
      <c r="V9" s="611"/>
      <c r="W9" s="611"/>
      <c r="X9" s="611"/>
      <c r="Y9" s="612"/>
      <c r="Z9" s="613">
        <v>0</v>
      </c>
      <c r="AA9" s="613"/>
      <c r="AB9" s="613"/>
      <c r="AC9" s="613"/>
      <c r="AD9" s="614">
        <v>3275</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344154</v>
      </c>
      <c r="BH9" s="611"/>
      <c r="BI9" s="611"/>
      <c r="BJ9" s="611"/>
      <c r="BK9" s="611"/>
      <c r="BL9" s="611"/>
      <c r="BM9" s="611"/>
      <c r="BN9" s="612"/>
      <c r="BO9" s="613">
        <v>34.700000000000003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438990</v>
      </c>
      <c r="CS9" s="611"/>
      <c r="CT9" s="611"/>
      <c r="CU9" s="611"/>
      <c r="CV9" s="611"/>
      <c r="CW9" s="611"/>
      <c r="CX9" s="611"/>
      <c r="CY9" s="612"/>
      <c r="CZ9" s="613">
        <v>2.6</v>
      </c>
      <c r="DA9" s="613"/>
      <c r="DB9" s="613"/>
      <c r="DC9" s="613"/>
      <c r="DD9" s="619">
        <v>71956</v>
      </c>
      <c r="DE9" s="611"/>
      <c r="DF9" s="611"/>
      <c r="DG9" s="611"/>
      <c r="DH9" s="611"/>
      <c r="DI9" s="611"/>
      <c r="DJ9" s="611"/>
      <c r="DK9" s="611"/>
      <c r="DL9" s="611"/>
      <c r="DM9" s="611"/>
      <c r="DN9" s="611"/>
      <c r="DO9" s="611"/>
      <c r="DP9" s="612"/>
      <c r="DQ9" s="619">
        <v>300294</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25758</v>
      </c>
      <c r="BH10" s="611"/>
      <c r="BI10" s="611"/>
      <c r="BJ10" s="611"/>
      <c r="BK10" s="611"/>
      <c r="BL10" s="611"/>
      <c r="BM10" s="611"/>
      <c r="BN10" s="612"/>
      <c r="BO10" s="613">
        <v>2.6</v>
      </c>
      <c r="BP10" s="613"/>
      <c r="BQ10" s="613"/>
      <c r="BR10" s="613"/>
      <c r="BS10" s="614">
        <v>4293</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216905</v>
      </c>
      <c r="S11" s="611"/>
      <c r="T11" s="611"/>
      <c r="U11" s="611"/>
      <c r="V11" s="611"/>
      <c r="W11" s="611"/>
      <c r="X11" s="611"/>
      <c r="Y11" s="612"/>
      <c r="Z11" s="615">
        <v>1.3</v>
      </c>
      <c r="AA11" s="616"/>
      <c r="AB11" s="616"/>
      <c r="AC11" s="622"/>
      <c r="AD11" s="619">
        <v>216905</v>
      </c>
      <c r="AE11" s="611"/>
      <c r="AF11" s="611"/>
      <c r="AG11" s="611"/>
      <c r="AH11" s="611"/>
      <c r="AI11" s="611"/>
      <c r="AJ11" s="611"/>
      <c r="AK11" s="612"/>
      <c r="AL11" s="615">
        <v>4.5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25491</v>
      </c>
      <c r="BH11" s="611"/>
      <c r="BI11" s="611"/>
      <c r="BJ11" s="611"/>
      <c r="BK11" s="611"/>
      <c r="BL11" s="611"/>
      <c r="BM11" s="611"/>
      <c r="BN11" s="612"/>
      <c r="BO11" s="613">
        <v>2.6</v>
      </c>
      <c r="BP11" s="613"/>
      <c r="BQ11" s="613"/>
      <c r="BR11" s="613"/>
      <c r="BS11" s="614">
        <v>7283</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2816652</v>
      </c>
      <c r="CS11" s="611"/>
      <c r="CT11" s="611"/>
      <c r="CU11" s="611"/>
      <c r="CV11" s="611"/>
      <c r="CW11" s="611"/>
      <c r="CX11" s="611"/>
      <c r="CY11" s="612"/>
      <c r="CZ11" s="613">
        <v>16.8</v>
      </c>
      <c r="DA11" s="613"/>
      <c r="DB11" s="613"/>
      <c r="DC11" s="613"/>
      <c r="DD11" s="619">
        <v>1375340</v>
      </c>
      <c r="DE11" s="611"/>
      <c r="DF11" s="611"/>
      <c r="DG11" s="611"/>
      <c r="DH11" s="611"/>
      <c r="DI11" s="611"/>
      <c r="DJ11" s="611"/>
      <c r="DK11" s="611"/>
      <c r="DL11" s="611"/>
      <c r="DM11" s="611"/>
      <c r="DN11" s="611"/>
      <c r="DO11" s="611"/>
      <c r="DP11" s="612"/>
      <c r="DQ11" s="619">
        <v>336332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2354</v>
      </c>
      <c r="S12" s="611"/>
      <c r="T12" s="611"/>
      <c r="U12" s="611"/>
      <c r="V12" s="611"/>
      <c r="W12" s="611"/>
      <c r="X12" s="611"/>
      <c r="Y12" s="612"/>
      <c r="Z12" s="613">
        <v>0</v>
      </c>
      <c r="AA12" s="613"/>
      <c r="AB12" s="613"/>
      <c r="AC12" s="613"/>
      <c r="AD12" s="614">
        <v>2354</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486051</v>
      </c>
      <c r="BH12" s="611"/>
      <c r="BI12" s="611"/>
      <c r="BJ12" s="611"/>
      <c r="BK12" s="611"/>
      <c r="BL12" s="611"/>
      <c r="BM12" s="611"/>
      <c r="BN12" s="612"/>
      <c r="BO12" s="613">
        <v>49</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1373682</v>
      </c>
      <c r="CS12" s="611"/>
      <c r="CT12" s="611"/>
      <c r="CU12" s="611"/>
      <c r="CV12" s="611"/>
      <c r="CW12" s="611"/>
      <c r="CX12" s="611"/>
      <c r="CY12" s="612"/>
      <c r="CZ12" s="613">
        <v>8.1999999999999993</v>
      </c>
      <c r="DA12" s="613"/>
      <c r="DB12" s="613"/>
      <c r="DC12" s="613"/>
      <c r="DD12" s="619">
        <v>659316</v>
      </c>
      <c r="DE12" s="611"/>
      <c r="DF12" s="611"/>
      <c r="DG12" s="611"/>
      <c r="DH12" s="611"/>
      <c r="DI12" s="611"/>
      <c r="DJ12" s="611"/>
      <c r="DK12" s="611"/>
      <c r="DL12" s="611"/>
      <c r="DM12" s="611"/>
      <c r="DN12" s="611"/>
      <c r="DO12" s="611"/>
      <c r="DP12" s="612"/>
      <c r="DQ12" s="619">
        <v>348135</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475266</v>
      </c>
      <c r="BH13" s="611"/>
      <c r="BI13" s="611"/>
      <c r="BJ13" s="611"/>
      <c r="BK13" s="611"/>
      <c r="BL13" s="611"/>
      <c r="BM13" s="611"/>
      <c r="BN13" s="612"/>
      <c r="BO13" s="613">
        <v>47.9</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1062411</v>
      </c>
      <c r="CS13" s="611"/>
      <c r="CT13" s="611"/>
      <c r="CU13" s="611"/>
      <c r="CV13" s="611"/>
      <c r="CW13" s="611"/>
      <c r="CX13" s="611"/>
      <c r="CY13" s="612"/>
      <c r="CZ13" s="613">
        <v>6.3</v>
      </c>
      <c r="DA13" s="613"/>
      <c r="DB13" s="613"/>
      <c r="DC13" s="613"/>
      <c r="DD13" s="619">
        <v>779260</v>
      </c>
      <c r="DE13" s="611"/>
      <c r="DF13" s="611"/>
      <c r="DG13" s="611"/>
      <c r="DH13" s="611"/>
      <c r="DI13" s="611"/>
      <c r="DJ13" s="611"/>
      <c r="DK13" s="611"/>
      <c r="DL13" s="611"/>
      <c r="DM13" s="611"/>
      <c r="DN13" s="611"/>
      <c r="DO13" s="611"/>
      <c r="DP13" s="612"/>
      <c r="DQ13" s="619">
        <v>305324</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659</v>
      </c>
      <c r="S14" s="611"/>
      <c r="T14" s="611"/>
      <c r="U14" s="611"/>
      <c r="V14" s="611"/>
      <c r="W14" s="611"/>
      <c r="X14" s="611"/>
      <c r="Y14" s="612"/>
      <c r="Z14" s="613">
        <v>0</v>
      </c>
      <c r="AA14" s="613"/>
      <c r="AB14" s="613"/>
      <c r="AC14" s="613"/>
      <c r="AD14" s="614">
        <v>659</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25012</v>
      </c>
      <c r="BH14" s="611"/>
      <c r="BI14" s="611"/>
      <c r="BJ14" s="611"/>
      <c r="BK14" s="611"/>
      <c r="BL14" s="611"/>
      <c r="BM14" s="611"/>
      <c r="BN14" s="612"/>
      <c r="BO14" s="613">
        <v>2.5</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189619</v>
      </c>
      <c r="CS14" s="611"/>
      <c r="CT14" s="611"/>
      <c r="CU14" s="611"/>
      <c r="CV14" s="611"/>
      <c r="CW14" s="611"/>
      <c r="CX14" s="611"/>
      <c r="CY14" s="612"/>
      <c r="CZ14" s="613">
        <v>1.1000000000000001</v>
      </c>
      <c r="DA14" s="613"/>
      <c r="DB14" s="613"/>
      <c r="DC14" s="613"/>
      <c r="DD14" s="619" t="s">
        <v>121</v>
      </c>
      <c r="DE14" s="611"/>
      <c r="DF14" s="611"/>
      <c r="DG14" s="611"/>
      <c r="DH14" s="611"/>
      <c r="DI14" s="611"/>
      <c r="DJ14" s="611"/>
      <c r="DK14" s="611"/>
      <c r="DL14" s="611"/>
      <c r="DM14" s="611"/>
      <c r="DN14" s="611"/>
      <c r="DO14" s="611"/>
      <c r="DP14" s="612"/>
      <c r="DQ14" s="619">
        <v>189619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49256</v>
      </c>
      <c r="BH15" s="611"/>
      <c r="BI15" s="611"/>
      <c r="BJ15" s="611"/>
      <c r="BK15" s="611"/>
      <c r="BL15" s="611"/>
      <c r="BM15" s="611"/>
      <c r="BN15" s="612"/>
      <c r="BO15" s="613">
        <v>5</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933739</v>
      </c>
      <c r="CS15" s="611"/>
      <c r="CT15" s="611"/>
      <c r="CU15" s="611"/>
      <c r="CV15" s="611"/>
      <c r="CW15" s="611"/>
      <c r="CX15" s="611"/>
      <c r="CY15" s="612"/>
      <c r="CZ15" s="613">
        <v>5.6</v>
      </c>
      <c r="DA15" s="613"/>
      <c r="DB15" s="613"/>
      <c r="DC15" s="613"/>
      <c r="DD15" s="619">
        <v>300190</v>
      </c>
      <c r="DE15" s="611"/>
      <c r="DF15" s="611"/>
      <c r="DG15" s="611"/>
      <c r="DH15" s="611"/>
      <c r="DI15" s="611"/>
      <c r="DJ15" s="611"/>
      <c r="DK15" s="611"/>
      <c r="DL15" s="611"/>
      <c r="DM15" s="611"/>
      <c r="DN15" s="611"/>
      <c r="DO15" s="611"/>
      <c r="DP15" s="612"/>
      <c r="DQ15" s="619">
        <v>556460</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7931</v>
      </c>
      <c r="S16" s="611"/>
      <c r="T16" s="611"/>
      <c r="U16" s="611"/>
      <c r="V16" s="611"/>
      <c r="W16" s="611"/>
      <c r="X16" s="611"/>
      <c r="Y16" s="612"/>
      <c r="Z16" s="613">
        <v>0</v>
      </c>
      <c r="AA16" s="613"/>
      <c r="AB16" s="613"/>
      <c r="AC16" s="613"/>
      <c r="AD16" s="614">
        <v>7931</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15422</v>
      </c>
      <c r="S17" s="611"/>
      <c r="T17" s="611"/>
      <c r="U17" s="611"/>
      <c r="V17" s="611"/>
      <c r="W17" s="611"/>
      <c r="X17" s="611"/>
      <c r="Y17" s="612"/>
      <c r="Z17" s="613">
        <v>0.1</v>
      </c>
      <c r="AA17" s="613"/>
      <c r="AB17" s="613"/>
      <c r="AC17" s="613"/>
      <c r="AD17" s="614">
        <v>15422</v>
      </c>
      <c r="AE17" s="614"/>
      <c r="AF17" s="614"/>
      <c r="AG17" s="614"/>
      <c r="AH17" s="614"/>
      <c r="AI17" s="614"/>
      <c r="AJ17" s="614"/>
      <c r="AK17" s="614"/>
      <c r="AL17" s="615">
        <v>0.3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1923163</v>
      </c>
      <c r="CS17" s="611"/>
      <c r="CT17" s="611"/>
      <c r="CU17" s="611"/>
      <c r="CV17" s="611"/>
      <c r="CW17" s="611"/>
      <c r="CX17" s="611"/>
      <c r="CY17" s="612"/>
      <c r="CZ17" s="613">
        <v>11.5</v>
      </c>
      <c r="DA17" s="613"/>
      <c r="DB17" s="613"/>
      <c r="DC17" s="613"/>
      <c r="DD17" s="619" t="s">
        <v>121</v>
      </c>
      <c r="DE17" s="611"/>
      <c r="DF17" s="611"/>
      <c r="DG17" s="611"/>
      <c r="DH17" s="611"/>
      <c r="DI17" s="611"/>
      <c r="DJ17" s="611"/>
      <c r="DK17" s="611"/>
      <c r="DL17" s="611"/>
      <c r="DM17" s="611"/>
      <c r="DN17" s="611"/>
      <c r="DO17" s="611"/>
      <c r="DP17" s="612"/>
      <c r="DQ17" s="619">
        <v>1710362</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10990</v>
      </c>
      <c r="S18" s="611"/>
      <c r="T18" s="611"/>
      <c r="U18" s="611"/>
      <c r="V18" s="611"/>
      <c r="W18" s="611"/>
      <c r="X18" s="611"/>
      <c r="Y18" s="612"/>
      <c r="Z18" s="613">
        <v>0.1</v>
      </c>
      <c r="AA18" s="613"/>
      <c r="AB18" s="613"/>
      <c r="AC18" s="613"/>
      <c r="AD18" s="614">
        <v>10990</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9048</v>
      </c>
      <c r="S19" s="611"/>
      <c r="T19" s="611"/>
      <c r="U19" s="611"/>
      <c r="V19" s="611"/>
      <c r="W19" s="611"/>
      <c r="X19" s="611"/>
      <c r="Y19" s="612"/>
      <c r="Z19" s="613">
        <v>0.1</v>
      </c>
      <c r="AA19" s="613"/>
      <c r="AB19" s="613"/>
      <c r="AC19" s="613"/>
      <c r="AD19" s="614">
        <v>9048</v>
      </c>
      <c r="AE19" s="614"/>
      <c r="AF19" s="614"/>
      <c r="AG19" s="614"/>
      <c r="AH19" s="614"/>
      <c r="AI19" s="614"/>
      <c r="AJ19" s="614"/>
      <c r="AK19" s="614"/>
      <c r="AL19" s="615">
        <v>0.2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22271</v>
      </c>
      <c r="BH19" s="611"/>
      <c r="BI19" s="611"/>
      <c r="BJ19" s="611"/>
      <c r="BK19" s="611"/>
      <c r="BL19" s="611"/>
      <c r="BM19" s="611"/>
      <c r="BN19" s="612"/>
      <c r="BO19" s="613">
        <v>2.2000000000000002</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1942</v>
      </c>
      <c r="S20" s="611"/>
      <c r="T20" s="611"/>
      <c r="U20" s="611"/>
      <c r="V20" s="611"/>
      <c r="W20" s="611"/>
      <c r="X20" s="611"/>
      <c r="Y20" s="612"/>
      <c r="Z20" s="613">
        <v>0</v>
      </c>
      <c r="AA20" s="613"/>
      <c r="AB20" s="613"/>
      <c r="AC20" s="613"/>
      <c r="AD20" s="614">
        <v>1942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22271</v>
      </c>
      <c r="BH20" s="611"/>
      <c r="BI20" s="611"/>
      <c r="BJ20" s="611"/>
      <c r="BK20" s="611"/>
      <c r="BL20" s="611"/>
      <c r="BM20" s="611"/>
      <c r="BN20" s="612"/>
      <c r="BO20" s="613">
        <v>2.2000000000000002</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16787294</v>
      </c>
      <c r="CS20" s="611"/>
      <c r="CT20" s="611"/>
      <c r="CU20" s="611"/>
      <c r="CV20" s="611"/>
      <c r="CW20" s="611"/>
      <c r="CX20" s="611"/>
      <c r="CY20" s="612"/>
      <c r="CZ20" s="613">
        <v>100</v>
      </c>
      <c r="DA20" s="613"/>
      <c r="DB20" s="613"/>
      <c r="DC20" s="613"/>
      <c r="DD20" s="619">
        <v>4251646</v>
      </c>
      <c r="DE20" s="611"/>
      <c r="DF20" s="611"/>
      <c r="DG20" s="611"/>
      <c r="DH20" s="611"/>
      <c r="DI20" s="611"/>
      <c r="DJ20" s="611"/>
      <c r="DK20" s="611"/>
      <c r="DL20" s="611"/>
      <c r="DM20" s="611"/>
      <c r="DN20" s="611"/>
      <c r="DO20" s="611"/>
      <c r="DP20" s="612"/>
      <c r="DQ20" s="619">
        <v>6937343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4906530</v>
      </c>
      <c r="S21" s="611"/>
      <c r="T21" s="611"/>
      <c r="U21" s="611"/>
      <c r="V21" s="611"/>
      <c r="W21" s="611"/>
      <c r="X21" s="611"/>
      <c r="Y21" s="612"/>
      <c r="Z21" s="613">
        <v>28.4</v>
      </c>
      <c r="AA21" s="613"/>
      <c r="AB21" s="613"/>
      <c r="AC21" s="613"/>
      <c r="AD21" s="614">
        <v>3388615</v>
      </c>
      <c r="AE21" s="614"/>
      <c r="AF21" s="614"/>
      <c r="AG21" s="614"/>
      <c r="AH21" s="614"/>
      <c r="AI21" s="614"/>
      <c r="AJ21" s="614"/>
      <c r="AK21" s="614"/>
      <c r="AL21" s="615">
        <v>70.8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22271</v>
      </c>
      <c r="BH21" s="611"/>
      <c r="BI21" s="611"/>
      <c r="BJ21" s="611"/>
      <c r="BK21" s="611"/>
      <c r="BL21" s="611"/>
      <c r="BM21" s="611"/>
      <c r="BN21" s="612"/>
      <c r="BO21" s="613">
        <v>2.2000000000000002</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3388615</v>
      </c>
      <c r="S22" s="611"/>
      <c r="T22" s="611"/>
      <c r="U22" s="611"/>
      <c r="V22" s="611"/>
      <c r="W22" s="611"/>
      <c r="X22" s="611"/>
      <c r="Y22" s="612"/>
      <c r="Z22" s="613">
        <v>19.600000000000001</v>
      </c>
      <c r="AA22" s="613"/>
      <c r="AB22" s="613"/>
      <c r="AC22" s="613"/>
      <c r="AD22" s="614">
        <v>3388615</v>
      </c>
      <c r="AE22" s="614"/>
      <c r="AF22" s="614"/>
      <c r="AG22" s="614"/>
      <c r="AH22" s="614"/>
      <c r="AI22" s="614"/>
      <c r="AJ22" s="614"/>
      <c r="AK22" s="614"/>
      <c r="AL22" s="615">
        <v>70.8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1517915</v>
      </c>
      <c r="S23" s="611"/>
      <c r="T23" s="611"/>
      <c r="U23" s="611"/>
      <c r="V23" s="611"/>
      <c r="W23" s="611"/>
      <c r="X23" s="611"/>
      <c r="Y23" s="612"/>
      <c r="Z23" s="613">
        <v>8.8000000000000007</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4192273</v>
      </c>
      <c r="CS24" s="600"/>
      <c r="CT24" s="600"/>
      <c r="CU24" s="600"/>
      <c r="CV24" s="600"/>
      <c r="CW24" s="600"/>
      <c r="CX24" s="600"/>
      <c r="CY24" s="601"/>
      <c r="CZ24" s="604">
        <v>25</v>
      </c>
      <c r="DA24" s="605"/>
      <c r="DB24" s="605"/>
      <c r="DC24" s="621"/>
      <c r="DD24" s="642">
        <v>3160660</v>
      </c>
      <c r="DE24" s="600"/>
      <c r="DF24" s="600"/>
      <c r="DG24" s="600"/>
      <c r="DH24" s="600"/>
      <c r="DI24" s="600"/>
      <c r="DJ24" s="600"/>
      <c r="DK24" s="601"/>
      <c r="DL24" s="642">
        <v>2332323</v>
      </c>
      <c r="DM24" s="600"/>
      <c r="DN24" s="600"/>
      <c r="DO24" s="600"/>
      <c r="DP24" s="600"/>
      <c r="DQ24" s="600"/>
      <c r="DR24" s="600"/>
      <c r="DS24" s="600"/>
      <c r="DT24" s="600"/>
      <c r="DU24" s="600"/>
      <c r="DV24" s="601"/>
      <c r="DW24" s="604">
        <v>48.5</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6255848</v>
      </c>
      <c r="S25" s="611"/>
      <c r="T25" s="611"/>
      <c r="U25" s="611"/>
      <c r="V25" s="611"/>
      <c r="W25" s="611"/>
      <c r="X25" s="611"/>
      <c r="Y25" s="612"/>
      <c r="Z25" s="613">
        <v>36.200000000000003</v>
      </c>
      <c r="AA25" s="613"/>
      <c r="AB25" s="613"/>
      <c r="AC25" s="613"/>
      <c r="AD25" s="614">
        <v>4737933</v>
      </c>
      <c r="AE25" s="614"/>
      <c r="AF25" s="614"/>
      <c r="AG25" s="614"/>
      <c r="AH25" s="614"/>
      <c r="AI25" s="614"/>
      <c r="AJ25" s="614"/>
      <c r="AK25" s="614"/>
      <c r="AL25" s="615">
        <v>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1529413</v>
      </c>
      <c r="CS25" s="643"/>
      <c r="CT25" s="643"/>
      <c r="CU25" s="643"/>
      <c r="CV25" s="643"/>
      <c r="CW25" s="643"/>
      <c r="CX25" s="643"/>
      <c r="CY25" s="644"/>
      <c r="CZ25" s="615">
        <v>9.1</v>
      </c>
      <c r="DA25" s="640"/>
      <c r="DB25" s="640"/>
      <c r="DC25" s="645"/>
      <c r="DD25" s="619">
        <v>1295327</v>
      </c>
      <c r="DE25" s="643"/>
      <c r="DF25" s="643"/>
      <c r="DG25" s="643"/>
      <c r="DH25" s="643"/>
      <c r="DI25" s="643"/>
      <c r="DJ25" s="643"/>
      <c r="DK25" s="644"/>
      <c r="DL25" s="619">
        <v>876474</v>
      </c>
      <c r="DM25" s="643"/>
      <c r="DN25" s="643"/>
      <c r="DO25" s="643"/>
      <c r="DP25" s="643"/>
      <c r="DQ25" s="643"/>
      <c r="DR25" s="643"/>
      <c r="DS25" s="643"/>
      <c r="DT25" s="643"/>
      <c r="DU25" s="643"/>
      <c r="DV25" s="644"/>
      <c r="DW25" s="615">
        <v>18.2</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912</v>
      </c>
      <c r="S26" s="611"/>
      <c r="T26" s="611"/>
      <c r="U26" s="611"/>
      <c r="V26" s="611"/>
      <c r="W26" s="611"/>
      <c r="X26" s="611"/>
      <c r="Y26" s="612"/>
      <c r="Z26" s="613">
        <v>0</v>
      </c>
      <c r="AA26" s="613"/>
      <c r="AB26" s="613"/>
      <c r="AC26" s="613"/>
      <c r="AD26" s="614">
        <v>912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472913</v>
      </c>
      <c r="CS26" s="611"/>
      <c r="CT26" s="611"/>
      <c r="CU26" s="611"/>
      <c r="CV26" s="611"/>
      <c r="CW26" s="611"/>
      <c r="CX26" s="611"/>
      <c r="CY26" s="612"/>
      <c r="CZ26" s="615">
        <v>2.8</v>
      </c>
      <c r="DA26" s="640"/>
      <c r="DB26" s="640"/>
      <c r="DC26" s="645"/>
      <c r="DD26" s="619">
        <v>368533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22733</v>
      </c>
      <c r="S27" s="611"/>
      <c r="T27" s="611"/>
      <c r="U27" s="611"/>
      <c r="V27" s="611"/>
      <c r="W27" s="611"/>
      <c r="X27" s="611"/>
      <c r="Y27" s="612"/>
      <c r="Z27" s="613">
        <v>0.1</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991685</v>
      </c>
      <c r="BH27" s="611"/>
      <c r="BI27" s="611"/>
      <c r="BJ27" s="611"/>
      <c r="BK27" s="611"/>
      <c r="BL27" s="611"/>
      <c r="BM27" s="611"/>
      <c r="BN27" s="612"/>
      <c r="BO27" s="613">
        <v>100</v>
      </c>
      <c r="BP27" s="613"/>
      <c r="BQ27" s="613"/>
      <c r="BR27" s="613"/>
      <c r="BS27" s="614">
        <v>11576</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739697</v>
      </c>
      <c r="CS27" s="643"/>
      <c r="CT27" s="643"/>
      <c r="CU27" s="643"/>
      <c r="CV27" s="643"/>
      <c r="CW27" s="643"/>
      <c r="CX27" s="643"/>
      <c r="CY27" s="644"/>
      <c r="CZ27" s="615">
        <v>4.4000000000000004</v>
      </c>
      <c r="DA27" s="640"/>
      <c r="DB27" s="640"/>
      <c r="DC27" s="645"/>
      <c r="DD27" s="619">
        <v>154971</v>
      </c>
      <c r="DE27" s="643"/>
      <c r="DF27" s="643"/>
      <c r="DG27" s="643"/>
      <c r="DH27" s="643"/>
      <c r="DI27" s="643"/>
      <c r="DJ27" s="643"/>
      <c r="DK27" s="644"/>
      <c r="DL27" s="619">
        <v>149205</v>
      </c>
      <c r="DM27" s="643"/>
      <c r="DN27" s="643"/>
      <c r="DO27" s="643"/>
      <c r="DP27" s="643"/>
      <c r="DQ27" s="643"/>
      <c r="DR27" s="643"/>
      <c r="DS27" s="643"/>
      <c r="DT27" s="643"/>
      <c r="DU27" s="643"/>
      <c r="DV27" s="644"/>
      <c r="DW27" s="615">
        <v>3.1</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286786</v>
      </c>
      <c r="S28" s="611"/>
      <c r="T28" s="611"/>
      <c r="U28" s="611"/>
      <c r="V28" s="611"/>
      <c r="W28" s="611"/>
      <c r="X28" s="611"/>
      <c r="Y28" s="612"/>
      <c r="Z28" s="613">
        <v>1.7</v>
      </c>
      <c r="AA28" s="613"/>
      <c r="AB28" s="613"/>
      <c r="AC28" s="613"/>
      <c r="AD28" s="614">
        <v>12677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1923163</v>
      </c>
      <c r="CS28" s="611"/>
      <c r="CT28" s="611"/>
      <c r="CU28" s="611"/>
      <c r="CV28" s="611"/>
      <c r="CW28" s="611"/>
      <c r="CX28" s="611"/>
      <c r="CY28" s="612"/>
      <c r="CZ28" s="615">
        <v>11.5</v>
      </c>
      <c r="DA28" s="640"/>
      <c r="DB28" s="640"/>
      <c r="DC28" s="645"/>
      <c r="DD28" s="619">
        <v>1710362</v>
      </c>
      <c r="DE28" s="611"/>
      <c r="DF28" s="611"/>
      <c r="DG28" s="611"/>
      <c r="DH28" s="611"/>
      <c r="DI28" s="611"/>
      <c r="DJ28" s="611"/>
      <c r="DK28" s="612"/>
      <c r="DL28" s="619">
        <v>1306644</v>
      </c>
      <c r="DM28" s="611"/>
      <c r="DN28" s="611"/>
      <c r="DO28" s="611"/>
      <c r="DP28" s="611"/>
      <c r="DQ28" s="611"/>
      <c r="DR28" s="611"/>
      <c r="DS28" s="611"/>
      <c r="DT28" s="611"/>
      <c r="DU28" s="611"/>
      <c r="DV28" s="612"/>
      <c r="DW28" s="615">
        <v>27.2</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24249</v>
      </c>
      <c r="S29" s="611"/>
      <c r="T29" s="611"/>
      <c r="U29" s="611"/>
      <c r="V29" s="611"/>
      <c r="W29" s="611"/>
      <c r="X29" s="611"/>
      <c r="Y29" s="612"/>
      <c r="Z29" s="613">
        <v>0.1</v>
      </c>
      <c r="AA29" s="613"/>
      <c r="AB29" s="613"/>
      <c r="AC29" s="613"/>
      <c r="AD29" s="614">
        <v>92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1918982</v>
      </c>
      <c r="CS29" s="643"/>
      <c r="CT29" s="643"/>
      <c r="CU29" s="643"/>
      <c r="CV29" s="643"/>
      <c r="CW29" s="643"/>
      <c r="CX29" s="643"/>
      <c r="CY29" s="644"/>
      <c r="CZ29" s="615">
        <v>11.4</v>
      </c>
      <c r="DA29" s="640"/>
      <c r="DB29" s="640"/>
      <c r="DC29" s="645"/>
      <c r="DD29" s="619">
        <v>1706181</v>
      </c>
      <c r="DE29" s="643"/>
      <c r="DF29" s="643"/>
      <c r="DG29" s="643"/>
      <c r="DH29" s="643"/>
      <c r="DI29" s="643"/>
      <c r="DJ29" s="643"/>
      <c r="DK29" s="644"/>
      <c r="DL29" s="619">
        <v>1302463</v>
      </c>
      <c r="DM29" s="643"/>
      <c r="DN29" s="643"/>
      <c r="DO29" s="643"/>
      <c r="DP29" s="643"/>
      <c r="DQ29" s="643"/>
      <c r="DR29" s="643"/>
      <c r="DS29" s="643"/>
      <c r="DT29" s="643"/>
      <c r="DU29" s="643"/>
      <c r="DV29" s="644"/>
      <c r="DW29" s="615">
        <v>27.1</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2251366</v>
      </c>
      <c r="S30" s="611"/>
      <c r="T30" s="611"/>
      <c r="U30" s="611"/>
      <c r="V30" s="611"/>
      <c r="W30" s="611"/>
      <c r="X30" s="611"/>
      <c r="Y30" s="612"/>
      <c r="Z30" s="613">
        <v>13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1874501</v>
      </c>
      <c r="CS30" s="611"/>
      <c r="CT30" s="611"/>
      <c r="CU30" s="611"/>
      <c r="CV30" s="611"/>
      <c r="CW30" s="611"/>
      <c r="CX30" s="611"/>
      <c r="CY30" s="612"/>
      <c r="CZ30" s="615">
        <v>11.2</v>
      </c>
      <c r="DA30" s="640"/>
      <c r="DB30" s="640"/>
      <c r="DC30" s="645"/>
      <c r="DD30" s="619">
        <v>1661700</v>
      </c>
      <c r="DE30" s="611"/>
      <c r="DF30" s="611"/>
      <c r="DG30" s="611"/>
      <c r="DH30" s="611"/>
      <c r="DI30" s="611"/>
      <c r="DJ30" s="611"/>
      <c r="DK30" s="612"/>
      <c r="DL30" s="619">
        <v>1257982</v>
      </c>
      <c r="DM30" s="611"/>
      <c r="DN30" s="611"/>
      <c r="DO30" s="611"/>
      <c r="DP30" s="611"/>
      <c r="DQ30" s="611"/>
      <c r="DR30" s="611"/>
      <c r="DS30" s="611"/>
      <c r="DT30" s="611"/>
      <c r="DU30" s="611"/>
      <c r="DV30" s="612"/>
      <c r="DW30" s="615">
        <v>26.2</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99.5</v>
      </c>
      <c r="BH31" s="654"/>
      <c r="BI31" s="654"/>
      <c r="BJ31" s="654"/>
      <c r="BK31" s="654"/>
      <c r="BL31" s="654"/>
      <c r="BM31" s="605">
        <v>98</v>
      </c>
      <c r="BN31" s="654"/>
      <c r="BO31" s="654"/>
      <c r="BP31" s="654"/>
      <c r="BQ31" s="655"/>
      <c r="BR31" s="657">
        <v>99.4</v>
      </c>
      <c r="BS31" s="654"/>
      <c r="BT31" s="654"/>
      <c r="BU31" s="654"/>
      <c r="BV31" s="654"/>
      <c r="BW31" s="654"/>
      <c r="BX31" s="605">
        <v>98.1</v>
      </c>
      <c r="BY31" s="654"/>
      <c r="BZ31" s="654"/>
      <c r="CA31" s="654"/>
      <c r="CB31" s="655"/>
      <c r="CD31" s="650"/>
      <c r="CE31" s="651"/>
      <c r="CF31" s="607" t="s">
        <v>301</v>
      </c>
      <c r="CG31" s="608"/>
      <c r="CH31" s="608"/>
      <c r="CI31" s="608"/>
      <c r="CJ31" s="608"/>
      <c r="CK31" s="608"/>
      <c r="CL31" s="608"/>
      <c r="CM31" s="608"/>
      <c r="CN31" s="608"/>
      <c r="CO31" s="608"/>
      <c r="CP31" s="608"/>
      <c r="CQ31" s="609"/>
      <c r="CR31" s="610">
        <v>44481</v>
      </c>
      <c r="CS31" s="643"/>
      <c r="CT31" s="643"/>
      <c r="CU31" s="643"/>
      <c r="CV31" s="643"/>
      <c r="CW31" s="643"/>
      <c r="CX31" s="643"/>
      <c r="CY31" s="644"/>
      <c r="CZ31" s="615">
        <v>0.3</v>
      </c>
      <c r="DA31" s="640"/>
      <c r="DB31" s="640"/>
      <c r="DC31" s="645"/>
      <c r="DD31" s="619">
        <v>44481</v>
      </c>
      <c r="DE31" s="643"/>
      <c r="DF31" s="643"/>
      <c r="DG31" s="643"/>
      <c r="DH31" s="643"/>
      <c r="DI31" s="643"/>
      <c r="DJ31" s="643"/>
      <c r="DK31" s="644"/>
      <c r="DL31" s="619">
        <v>44481</v>
      </c>
      <c r="DM31" s="643"/>
      <c r="DN31" s="643"/>
      <c r="DO31" s="643"/>
      <c r="DP31" s="643"/>
      <c r="DQ31" s="643"/>
      <c r="DR31" s="643"/>
      <c r="DS31" s="643"/>
      <c r="DT31" s="643"/>
      <c r="DU31" s="643"/>
      <c r="DV31" s="644"/>
      <c r="DW31" s="615">
        <v>0.9</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1297124</v>
      </c>
      <c r="S32" s="611"/>
      <c r="T32" s="611"/>
      <c r="U32" s="611"/>
      <c r="V32" s="611"/>
      <c r="W32" s="611"/>
      <c r="X32" s="611"/>
      <c r="Y32" s="612"/>
      <c r="Z32" s="613">
        <v>7.5</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208" t="s">
        <v>303</v>
      </c>
      <c r="AX32" s="607" t="s">
        <v>304</v>
      </c>
      <c r="AY32" s="608"/>
      <c r="AZ32" s="608"/>
      <c r="BA32" s="608"/>
      <c r="BB32" s="608"/>
      <c r="BC32" s="608"/>
      <c r="BD32" s="608"/>
      <c r="BE32" s="608"/>
      <c r="BF32" s="609"/>
      <c r="BG32" s="667">
        <v>99.6</v>
      </c>
      <c r="BH32" s="643"/>
      <c r="BI32" s="643"/>
      <c r="BJ32" s="643"/>
      <c r="BK32" s="643"/>
      <c r="BL32" s="643"/>
      <c r="BM32" s="616">
        <v>98.3</v>
      </c>
      <c r="BN32" s="643"/>
      <c r="BO32" s="643"/>
      <c r="BP32" s="643"/>
      <c r="BQ32" s="656"/>
      <c r="BR32" s="667">
        <v>99.5</v>
      </c>
      <c r="BS32" s="643"/>
      <c r="BT32" s="643"/>
      <c r="BU32" s="643"/>
      <c r="BV32" s="643"/>
      <c r="BW32" s="643"/>
      <c r="BX32" s="616">
        <v>98.4</v>
      </c>
      <c r="BY32" s="643"/>
      <c r="BZ32" s="643"/>
      <c r="CA32" s="643"/>
      <c r="CB32" s="656"/>
      <c r="CD32" s="652"/>
      <c r="CE32" s="653"/>
      <c r="CF32" s="607" t="s">
        <v>305</v>
      </c>
      <c r="CG32" s="608"/>
      <c r="CH32" s="608"/>
      <c r="CI32" s="608"/>
      <c r="CJ32" s="608"/>
      <c r="CK32" s="608"/>
      <c r="CL32" s="608"/>
      <c r="CM32" s="608"/>
      <c r="CN32" s="608"/>
      <c r="CO32" s="608"/>
      <c r="CP32" s="608"/>
      <c r="CQ32" s="609"/>
      <c r="CR32" s="610">
        <v>4181</v>
      </c>
      <c r="CS32" s="611"/>
      <c r="CT32" s="611"/>
      <c r="CU32" s="611"/>
      <c r="CV32" s="611"/>
      <c r="CW32" s="611"/>
      <c r="CX32" s="611"/>
      <c r="CY32" s="612"/>
      <c r="CZ32" s="615">
        <v>0</v>
      </c>
      <c r="DA32" s="640"/>
      <c r="DB32" s="640"/>
      <c r="DC32" s="645"/>
      <c r="DD32" s="619">
        <v>4181</v>
      </c>
      <c r="DE32" s="611"/>
      <c r="DF32" s="611"/>
      <c r="DG32" s="611"/>
      <c r="DH32" s="611"/>
      <c r="DI32" s="611"/>
      <c r="DJ32" s="611"/>
      <c r="DK32" s="612"/>
      <c r="DL32" s="619">
        <v>4181</v>
      </c>
      <c r="DM32" s="611"/>
      <c r="DN32" s="611"/>
      <c r="DO32" s="611"/>
      <c r="DP32" s="611"/>
      <c r="DQ32" s="611"/>
      <c r="DR32" s="611"/>
      <c r="DS32" s="611"/>
      <c r="DT32" s="611"/>
      <c r="DU32" s="611"/>
      <c r="DV32" s="612"/>
      <c r="DW32" s="615">
        <v>0.1</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33281</v>
      </c>
      <c r="S33" s="611"/>
      <c r="T33" s="611"/>
      <c r="U33" s="611"/>
      <c r="V33" s="611"/>
      <c r="W33" s="611"/>
      <c r="X33" s="611"/>
      <c r="Y33" s="612"/>
      <c r="Z33" s="613">
        <v>0.2</v>
      </c>
      <c r="AA33" s="613"/>
      <c r="AB33" s="613"/>
      <c r="AC33" s="613"/>
      <c r="AD33" s="614">
        <v>13953</v>
      </c>
      <c r="AE33" s="614"/>
      <c r="AF33" s="614"/>
      <c r="AG33" s="614"/>
      <c r="AH33" s="614"/>
      <c r="AI33" s="614"/>
      <c r="AJ33" s="614"/>
      <c r="AK33" s="614"/>
      <c r="AL33" s="615">
        <v>0.3</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99.3</v>
      </c>
      <c r="BH33" s="669"/>
      <c r="BI33" s="669"/>
      <c r="BJ33" s="669"/>
      <c r="BK33" s="669"/>
      <c r="BL33" s="669"/>
      <c r="BM33" s="670">
        <v>97.3</v>
      </c>
      <c r="BN33" s="669"/>
      <c r="BO33" s="669"/>
      <c r="BP33" s="669"/>
      <c r="BQ33" s="671"/>
      <c r="BR33" s="668">
        <v>99.3</v>
      </c>
      <c r="BS33" s="669"/>
      <c r="BT33" s="669"/>
      <c r="BU33" s="669"/>
      <c r="BV33" s="669"/>
      <c r="BW33" s="669"/>
      <c r="BX33" s="670">
        <v>97.5</v>
      </c>
      <c r="BY33" s="669"/>
      <c r="BZ33" s="669"/>
      <c r="CA33" s="669"/>
      <c r="CB33" s="671"/>
      <c r="CD33" s="607" t="s">
        <v>308</v>
      </c>
      <c r="CE33" s="608"/>
      <c r="CF33" s="608"/>
      <c r="CG33" s="608"/>
      <c r="CH33" s="608"/>
      <c r="CI33" s="608"/>
      <c r="CJ33" s="608"/>
      <c r="CK33" s="608"/>
      <c r="CL33" s="608"/>
      <c r="CM33" s="608"/>
      <c r="CN33" s="608"/>
      <c r="CO33" s="608"/>
      <c r="CP33" s="608"/>
      <c r="CQ33" s="609"/>
      <c r="CR33" s="610">
        <v>8343375</v>
      </c>
      <c r="CS33" s="643"/>
      <c r="CT33" s="643"/>
      <c r="CU33" s="643"/>
      <c r="CV33" s="643"/>
      <c r="CW33" s="643"/>
      <c r="CX33" s="643"/>
      <c r="CY33" s="644"/>
      <c r="CZ33" s="615">
        <v>49.7</v>
      </c>
      <c r="DA33" s="640"/>
      <c r="DB33" s="640"/>
      <c r="DC33" s="645"/>
      <c r="DD33" s="619">
        <v>3703457</v>
      </c>
      <c r="DE33" s="643"/>
      <c r="DF33" s="643"/>
      <c r="DG33" s="643"/>
      <c r="DH33" s="643"/>
      <c r="DI33" s="643"/>
      <c r="DJ33" s="643"/>
      <c r="DK33" s="644"/>
      <c r="DL33" s="619">
        <v>1556165</v>
      </c>
      <c r="DM33" s="643"/>
      <c r="DN33" s="643"/>
      <c r="DO33" s="643"/>
      <c r="DP33" s="643"/>
      <c r="DQ33" s="643"/>
      <c r="DR33" s="643"/>
      <c r="DS33" s="643"/>
      <c r="DT33" s="643"/>
      <c r="DU33" s="643"/>
      <c r="DV33" s="644"/>
      <c r="DW33" s="615">
        <v>32.4</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2053172</v>
      </c>
      <c r="S34" s="611"/>
      <c r="T34" s="611"/>
      <c r="U34" s="611"/>
      <c r="V34" s="611"/>
      <c r="W34" s="611"/>
      <c r="X34" s="611"/>
      <c r="Y34" s="612"/>
      <c r="Z34" s="613">
        <v>11.9</v>
      </c>
      <c r="AA34" s="613"/>
      <c r="AB34" s="613"/>
      <c r="AC34" s="613"/>
      <c r="AD34" s="614" t="s">
        <v>121</v>
      </c>
      <c r="AE34" s="614"/>
      <c r="AF34" s="614"/>
      <c r="AG34" s="614"/>
      <c r="AH34" s="614"/>
      <c r="AI34" s="614"/>
      <c r="AJ34" s="614"/>
      <c r="AK34" s="614"/>
      <c r="AL34" s="615" t="s">
        <v>121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2490677</v>
      </c>
      <c r="CS34" s="611"/>
      <c r="CT34" s="611"/>
      <c r="CU34" s="611"/>
      <c r="CV34" s="611"/>
      <c r="CW34" s="611"/>
      <c r="CX34" s="611"/>
      <c r="CY34" s="612"/>
      <c r="CZ34" s="615">
        <v>14.8</v>
      </c>
      <c r="DA34" s="640"/>
      <c r="DB34" s="640"/>
      <c r="DC34" s="645"/>
      <c r="DD34" s="619">
        <v>1143380</v>
      </c>
      <c r="DE34" s="611"/>
      <c r="DF34" s="611"/>
      <c r="DG34" s="611"/>
      <c r="DH34" s="611"/>
      <c r="DI34" s="611"/>
      <c r="DJ34" s="611"/>
      <c r="DK34" s="612"/>
      <c r="DL34" s="619">
        <v>522353</v>
      </c>
      <c r="DM34" s="611"/>
      <c r="DN34" s="611"/>
      <c r="DO34" s="611"/>
      <c r="DP34" s="611"/>
      <c r="DQ34" s="611"/>
      <c r="DR34" s="611"/>
      <c r="DS34" s="611"/>
      <c r="DT34" s="611"/>
      <c r="DU34" s="611"/>
      <c r="DV34" s="612"/>
      <c r="DW34" s="615">
        <v>10.9</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1066911</v>
      </c>
      <c r="S35" s="611"/>
      <c r="T35" s="611"/>
      <c r="U35" s="611"/>
      <c r="V35" s="611"/>
      <c r="W35" s="611"/>
      <c r="X35" s="611"/>
      <c r="Y35" s="612"/>
      <c r="Z35" s="613">
        <v>6.2</v>
      </c>
      <c r="AA35" s="613"/>
      <c r="AB35" s="613"/>
      <c r="AC35" s="613"/>
      <c r="AD35" s="614" t="s">
        <v>121</v>
      </c>
      <c r="AE35" s="614"/>
      <c r="AF35" s="614"/>
      <c r="AG35" s="614"/>
      <c r="AH35" s="614"/>
      <c r="AI35" s="614"/>
      <c r="AJ35" s="614"/>
      <c r="AK35" s="614"/>
      <c r="AL35" s="615" t="s">
        <v>121</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133155</v>
      </c>
      <c r="CS35" s="643"/>
      <c r="CT35" s="643"/>
      <c r="CU35" s="643"/>
      <c r="CV35" s="643"/>
      <c r="CW35" s="643"/>
      <c r="CX35" s="643"/>
      <c r="CY35" s="644"/>
      <c r="CZ35" s="615">
        <v>0.8</v>
      </c>
      <c r="DA35" s="640"/>
      <c r="DB35" s="640"/>
      <c r="DC35" s="645"/>
      <c r="DD35" s="619">
        <v>123770</v>
      </c>
      <c r="DE35" s="643"/>
      <c r="DF35" s="643"/>
      <c r="DG35" s="643"/>
      <c r="DH35" s="643"/>
      <c r="DI35" s="643"/>
      <c r="DJ35" s="643"/>
      <c r="DK35" s="644"/>
      <c r="DL35" s="619">
        <v>8347</v>
      </c>
      <c r="DM35" s="643"/>
      <c r="DN35" s="643"/>
      <c r="DO35" s="643"/>
      <c r="DP35" s="643"/>
      <c r="DQ35" s="643"/>
      <c r="DR35" s="643"/>
      <c r="DS35" s="643"/>
      <c r="DT35" s="643"/>
      <c r="DU35" s="643"/>
      <c r="DV35" s="644"/>
      <c r="DW35" s="615">
        <v>0.2</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680597</v>
      </c>
      <c r="S36" s="611"/>
      <c r="T36" s="611"/>
      <c r="U36" s="611"/>
      <c r="V36" s="611"/>
      <c r="W36" s="611"/>
      <c r="X36" s="611"/>
      <c r="Y36" s="612"/>
      <c r="Z36" s="613">
        <v>3.9</v>
      </c>
      <c r="AA36" s="613"/>
      <c r="AB36" s="613"/>
      <c r="AC36" s="613"/>
      <c r="AD36" s="614" t="s">
        <v>121</v>
      </c>
      <c r="AE36" s="614"/>
      <c r="AF36" s="614"/>
      <c r="AG36" s="614"/>
      <c r="AH36" s="614"/>
      <c r="AI36" s="614"/>
      <c r="AJ36" s="614"/>
      <c r="AK36" s="614"/>
      <c r="AL36" s="615" t="s">
        <v>121</v>
      </c>
      <c r="AM36" s="616"/>
      <c r="AN36" s="616"/>
      <c r="AO36" s="617"/>
      <c r="AP36" s="218"/>
      <c r="AQ36" s="676" t="s">
        <v>316</v>
      </c>
      <c r="AR36" s="677"/>
      <c r="AS36" s="677"/>
      <c r="AT36" s="677"/>
      <c r="AU36" s="677"/>
      <c r="AV36" s="677"/>
      <c r="AW36" s="677"/>
      <c r="AX36" s="677"/>
      <c r="AY36" s="678"/>
      <c r="AZ36" s="599">
        <v>222355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t="s">
        <v>121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3728355</v>
      </c>
      <c r="CS36" s="611"/>
      <c r="CT36" s="611"/>
      <c r="CU36" s="611"/>
      <c r="CV36" s="611"/>
      <c r="CW36" s="611"/>
      <c r="CX36" s="611"/>
      <c r="CY36" s="612"/>
      <c r="CZ36" s="615">
        <v>22.2</v>
      </c>
      <c r="DA36" s="640"/>
      <c r="DB36" s="640"/>
      <c r="DC36" s="645"/>
      <c r="DD36" s="619">
        <v>1677621</v>
      </c>
      <c r="DE36" s="611"/>
      <c r="DF36" s="611"/>
      <c r="DG36" s="611"/>
      <c r="DH36" s="611"/>
      <c r="DI36" s="611"/>
      <c r="DJ36" s="611"/>
      <c r="DK36" s="612"/>
      <c r="DL36" s="619">
        <v>803110</v>
      </c>
      <c r="DM36" s="611"/>
      <c r="DN36" s="611"/>
      <c r="DO36" s="611"/>
      <c r="DP36" s="611"/>
      <c r="DQ36" s="611"/>
      <c r="DR36" s="611"/>
      <c r="DS36" s="611"/>
      <c r="DT36" s="611"/>
      <c r="DU36" s="611"/>
      <c r="DV36" s="612"/>
      <c r="DW36" s="615">
        <v>16.7</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480340</v>
      </c>
      <c r="S37" s="611"/>
      <c r="T37" s="611"/>
      <c r="U37" s="611"/>
      <c r="V37" s="611"/>
      <c r="W37" s="611"/>
      <c r="X37" s="611"/>
      <c r="Y37" s="612"/>
      <c r="Z37" s="613">
        <v>2.8</v>
      </c>
      <c r="AA37" s="613"/>
      <c r="AB37" s="613"/>
      <c r="AC37" s="613"/>
      <c r="AD37" s="614">
        <v>22102</v>
      </c>
      <c r="AE37" s="614"/>
      <c r="AF37" s="614"/>
      <c r="AG37" s="614"/>
      <c r="AH37" s="614"/>
      <c r="AI37" s="614"/>
      <c r="AJ37" s="614"/>
      <c r="AK37" s="614"/>
      <c r="AL37" s="615">
        <v>0.5</v>
      </c>
      <c r="AM37" s="616"/>
      <c r="AN37" s="616"/>
      <c r="AO37" s="617"/>
      <c r="AQ37" s="673" t="s">
        <v>320</v>
      </c>
      <c r="AR37" s="674"/>
      <c r="AS37" s="674"/>
      <c r="AT37" s="674"/>
      <c r="AU37" s="674"/>
      <c r="AV37" s="674"/>
      <c r="AW37" s="674"/>
      <c r="AX37" s="674"/>
      <c r="AY37" s="675"/>
      <c r="AZ37" s="610">
        <v>32913</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t="s">
        <v>121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690254</v>
      </c>
      <c r="CS37" s="643"/>
      <c r="CT37" s="643"/>
      <c r="CU37" s="643"/>
      <c r="CV37" s="643"/>
      <c r="CW37" s="643"/>
      <c r="CX37" s="643"/>
      <c r="CY37" s="644"/>
      <c r="CZ37" s="615">
        <v>4.0999999999999996</v>
      </c>
      <c r="DA37" s="640"/>
      <c r="DB37" s="640"/>
      <c r="DC37" s="645"/>
      <c r="DD37" s="619">
        <v>610778</v>
      </c>
      <c r="DE37" s="643"/>
      <c r="DF37" s="643"/>
      <c r="DG37" s="643"/>
      <c r="DH37" s="643"/>
      <c r="DI37" s="643"/>
      <c r="DJ37" s="643"/>
      <c r="DK37" s="644"/>
      <c r="DL37" s="619">
        <v>610778</v>
      </c>
      <c r="DM37" s="643"/>
      <c r="DN37" s="643"/>
      <c r="DO37" s="643"/>
      <c r="DP37" s="643"/>
      <c r="DQ37" s="643"/>
      <c r="DR37" s="643"/>
      <c r="DS37" s="643"/>
      <c r="DT37" s="643"/>
      <c r="DU37" s="643"/>
      <c r="DV37" s="644"/>
      <c r="DW37" s="615">
        <v>12.7</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2814554</v>
      </c>
      <c r="S38" s="611"/>
      <c r="T38" s="611"/>
      <c r="U38" s="611"/>
      <c r="V38" s="611"/>
      <c r="W38" s="611"/>
      <c r="X38" s="611"/>
      <c r="Y38" s="612"/>
      <c r="Z38" s="613">
        <v>16.3</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28088</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t="s">
        <v>121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222355</v>
      </c>
      <c r="CS38" s="611"/>
      <c r="CT38" s="611"/>
      <c r="CU38" s="611"/>
      <c r="CV38" s="611"/>
      <c r="CW38" s="611"/>
      <c r="CX38" s="611"/>
      <c r="CY38" s="612"/>
      <c r="CZ38" s="615">
        <v>1.3</v>
      </c>
      <c r="DA38" s="640"/>
      <c r="DB38" s="640"/>
      <c r="DC38" s="645"/>
      <c r="DD38" s="619">
        <v>222355</v>
      </c>
      <c r="DE38" s="611"/>
      <c r="DF38" s="611"/>
      <c r="DG38" s="611"/>
      <c r="DH38" s="611"/>
      <c r="DI38" s="611"/>
      <c r="DJ38" s="611"/>
      <c r="DK38" s="612"/>
      <c r="DL38" s="619">
        <v>222355</v>
      </c>
      <c r="DM38" s="611"/>
      <c r="DN38" s="611"/>
      <c r="DO38" s="611"/>
      <c r="DP38" s="611"/>
      <c r="DQ38" s="611"/>
      <c r="DR38" s="611"/>
      <c r="DS38" s="611"/>
      <c r="DT38" s="611"/>
      <c r="DU38" s="611"/>
      <c r="DV38" s="612"/>
      <c r="DW38" s="615">
        <v>4.5999999999999996</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t="s">
        <v>121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1668833</v>
      </c>
      <c r="CS39" s="643"/>
      <c r="CT39" s="643"/>
      <c r="CU39" s="643"/>
      <c r="CV39" s="643"/>
      <c r="CW39" s="643"/>
      <c r="CX39" s="643"/>
      <c r="CY39" s="644"/>
      <c r="CZ39" s="615">
        <v>9.9</v>
      </c>
      <c r="DA39" s="640"/>
      <c r="DB39" s="640"/>
      <c r="DC39" s="645"/>
      <c r="DD39" s="619">
        <v>536331</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20054</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3"/>
      <c r="BE40" s="643"/>
      <c r="BF40" s="656"/>
      <c r="BG40" s="660" t="s">
        <v>333</v>
      </c>
      <c r="BH40" s="661"/>
      <c r="BI40" s="661"/>
      <c r="BJ40" s="661"/>
      <c r="BK40" s="661"/>
      <c r="BL40" s="214"/>
      <c r="BM40" s="608" t="s">
        <v>334</v>
      </c>
      <c r="BN40" s="608"/>
      <c r="BO40" s="608"/>
      <c r="BP40" s="608"/>
      <c r="BQ40" s="608"/>
      <c r="BR40" s="608"/>
      <c r="BS40" s="608"/>
      <c r="BT40" s="608"/>
      <c r="BU40" s="609"/>
      <c r="BV40" s="610" t="s">
        <v>121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100000</v>
      </c>
      <c r="CS40" s="611"/>
      <c r="CT40" s="611"/>
      <c r="CU40" s="611"/>
      <c r="CV40" s="611"/>
      <c r="CW40" s="611"/>
      <c r="CX40" s="611"/>
      <c r="CY40" s="612"/>
      <c r="CZ40" s="615">
        <v>0.6</v>
      </c>
      <c r="DA40" s="640"/>
      <c r="DB40" s="640"/>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17267873</v>
      </c>
      <c r="S41" s="683"/>
      <c r="T41" s="683"/>
      <c r="U41" s="683"/>
      <c r="V41" s="683"/>
      <c r="W41" s="683"/>
      <c r="X41" s="683"/>
      <c r="Y41" s="687"/>
      <c r="Z41" s="688">
        <v>100</v>
      </c>
      <c r="AA41" s="688"/>
      <c r="AB41" s="688"/>
      <c r="AC41" s="688"/>
      <c r="AD41" s="689">
        <v>4787669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161256</v>
      </c>
      <c r="BA41" s="611"/>
      <c r="BB41" s="611"/>
      <c r="BC41" s="611"/>
      <c r="BD41" s="643"/>
      <c r="BE41" s="643"/>
      <c r="BF41" s="656"/>
      <c r="BG41" s="660"/>
      <c r="BH41" s="661"/>
      <c r="BI41" s="661"/>
      <c r="BJ41" s="661"/>
      <c r="BK41" s="661"/>
      <c r="BL41" s="214"/>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98</v>
      </c>
      <c r="BA42" s="683"/>
      <c r="BB42" s="683"/>
      <c r="BC42" s="683"/>
      <c r="BD42" s="669"/>
      <c r="BE42" s="669"/>
      <c r="BF42" s="671"/>
      <c r="BG42" s="662"/>
      <c r="BH42" s="663"/>
      <c r="BI42" s="663"/>
      <c r="BJ42" s="663"/>
      <c r="BK42" s="663"/>
      <c r="BL42" s="215"/>
      <c r="BM42" s="632" t="s">
        <v>341</v>
      </c>
      <c r="BN42" s="632"/>
      <c r="BO42" s="632"/>
      <c r="BP42" s="632"/>
      <c r="BQ42" s="632"/>
      <c r="BR42" s="632"/>
      <c r="BS42" s="632"/>
      <c r="BT42" s="632"/>
      <c r="BU42" s="633"/>
      <c r="BV42" s="682" t="s">
        <v>121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4251646</v>
      </c>
      <c r="CS42" s="643"/>
      <c r="CT42" s="643"/>
      <c r="CU42" s="643"/>
      <c r="CV42" s="643"/>
      <c r="CW42" s="643"/>
      <c r="CX42" s="643"/>
      <c r="CY42" s="644"/>
      <c r="CZ42" s="615">
        <v>25.3</v>
      </c>
      <c r="DA42" s="640"/>
      <c r="DB42" s="640"/>
      <c r="DC42" s="645"/>
      <c r="DD42" s="619">
        <v>73226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80038</v>
      </c>
      <c r="CS43" s="643"/>
      <c r="CT43" s="643"/>
      <c r="CU43" s="643"/>
      <c r="CV43" s="643"/>
      <c r="CW43" s="643"/>
      <c r="CX43" s="643"/>
      <c r="CY43" s="644"/>
      <c r="CZ43" s="615">
        <v>0.5</v>
      </c>
      <c r="DA43" s="640"/>
      <c r="DB43" s="640"/>
      <c r="DC43" s="645"/>
      <c r="DD43" s="619">
        <v>18000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4251646</v>
      </c>
      <c r="CS44" s="611"/>
      <c r="CT44" s="611"/>
      <c r="CU44" s="611"/>
      <c r="CV44" s="611"/>
      <c r="CW44" s="611"/>
      <c r="CX44" s="611"/>
      <c r="CY44" s="612"/>
      <c r="CZ44" s="615">
        <v>25.3</v>
      </c>
      <c r="DA44" s="616"/>
      <c r="DB44" s="616"/>
      <c r="DC44" s="622"/>
      <c r="DD44" s="619">
        <v>73226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2375314</v>
      </c>
      <c r="CS45" s="643"/>
      <c r="CT45" s="643"/>
      <c r="CU45" s="643"/>
      <c r="CV45" s="643"/>
      <c r="CW45" s="643"/>
      <c r="CX45" s="643"/>
      <c r="CY45" s="644"/>
      <c r="CZ45" s="615">
        <v>14.1</v>
      </c>
      <c r="DA45" s="640"/>
      <c r="DB45" s="640"/>
      <c r="DC45" s="645"/>
      <c r="DD45" s="619">
        <v>64641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1876332</v>
      </c>
      <c r="CS46" s="611"/>
      <c r="CT46" s="611"/>
      <c r="CU46" s="611"/>
      <c r="CV46" s="611"/>
      <c r="CW46" s="611"/>
      <c r="CX46" s="611"/>
      <c r="CY46" s="612"/>
      <c r="CZ46" s="615">
        <v>11.2</v>
      </c>
      <c r="DA46" s="616"/>
      <c r="DB46" s="616"/>
      <c r="DC46" s="622"/>
      <c r="DD46" s="619">
        <v>8585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t="s">
        <v>121</v>
      </c>
      <c r="CS47" s="643"/>
      <c r="CT47" s="643"/>
      <c r="CU47" s="643"/>
      <c r="CV47" s="643"/>
      <c r="CW47" s="643"/>
      <c r="CX47" s="643"/>
      <c r="CY47" s="644"/>
      <c r="CZ47" s="615" t="s">
        <v>121</v>
      </c>
      <c r="DA47" s="640"/>
      <c r="DB47" s="640"/>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16787294</v>
      </c>
      <c r="CS49" s="669"/>
      <c r="CT49" s="669"/>
      <c r="CU49" s="669"/>
      <c r="CV49" s="669"/>
      <c r="CW49" s="669"/>
      <c r="CX49" s="669"/>
      <c r="CY49" s="698"/>
      <c r="CZ49" s="690">
        <v>100</v>
      </c>
      <c r="DA49" s="699"/>
      <c r="DB49" s="699"/>
      <c r="DC49" s="700"/>
      <c r="DD49" s="701">
        <v>6937343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EM7ZJtmbYIeoMHic4mnYI7Al7bAbKzTYNYCra8NVXMJ+o0RfFFm09hqqeEWUNBPXhRPQA+hkKrbV40nvYRH5A==" saltValue="Wy48QTBVvOFJQtyr0vTw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58" zoomScale="70" zoomScaleNormal="25" zoomScaleSheetLayoutView="70" workbookViewId="0">
      <selection activeCell="AZ70" sqref="AZ70:BD75"/>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17268</v>
      </c>
      <c r="R7" s="740"/>
      <c r="S7" s="740"/>
      <c r="T7" s="740"/>
      <c r="U7" s="740"/>
      <c r="V7" s="740">
        <v>16787</v>
      </c>
      <c r="W7" s="740"/>
      <c r="X7" s="740"/>
      <c r="Y7" s="740"/>
      <c r="Z7" s="740"/>
      <c r="AA7" s="740">
        <f>Q7-V7</f>
        <v>481</v>
      </c>
      <c r="AB7" s="740"/>
      <c r="AC7" s="740"/>
      <c r="AD7" s="740"/>
      <c r="AE7" s="741"/>
      <c r="AF7" s="742">
        <v>449</v>
      </c>
      <c r="AG7" s="743"/>
      <c r="AH7" s="743"/>
      <c r="AI7" s="743"/>
      <c r="AJ7" s="744"/>
      <c r="AK7" s="745" t="s">
        <v>539</v>
      </c>
      <c r="AL7" s="746"/>
      <c r="AM7" s="746"/>
      <c r="AN7" s="746"/>
      <c r="AO7" s="746"/>
      <c r="AP7" s="746">
        <v>14895</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540</v>
      </c>
      <c r="BT7" s="734"/>
      <c r="BU7" s="734"/>
      <c r="BV7" s="734"/>
      <c r="BW7" s="734"/>
      <c r="BX7" s="734"/>
      <c r="BY7" s="734"/>
      <c r="BZ7" s="734"/>
      <c r="CA7" s="734"/>
      <c r="CB7" s="734"/>
      <c r="CC7" s="734"/>
      <c r="CD7" s="734"/>
      <c r="CE7" s="734"/>
      <c r="CF7" s="734"/>
      <c r="CG7" s="749"/>
      <c r="CH7" s="730">
        <v>1</v>
      </c>
      <c r="CI7" s="731"/>
      <c r="CJ7" s="731"/>
      <c r="CK7" s="731"/>
      <c r="CL7" s="732"/>
      <c r="CM7" s="730">
        <v>248</v>
      </c>
      <c r="CN7" s="731"/>
      <c r="CO7" s="731"/>
      <c r="CP7" s="731"/>
      <c r="CQ7" s="732"/>
      <c r="CR7" s="730">
        <v>11</v>
      </c>
      <c r="CS7" s="731"/>
      <c r="CT7" s="731"/>
      <c r="CU7" s="731"/>
      <c r="CV7" s="732"/>
      <c r="CW7" s="730" t="s">
        <v>483</v>
      </c>
      <c r="CX7" s="731"/>
      <c r="CY7" s="731"/>
      <c r="CZ7" s="731"/>
      <c r="DA7" s="732"/>
      <c r="DB7" s="730" t="s">
        <v>483</v>
      </c>
      <c r="DC7" s="731"/>
      <c r="DD7" s="731"/>
      <c r="DE7" s="731"/>
      <c r="DF7" s="732"/>
      <c r="DG7" s="730" t="s">
        <v>483</v>
      </c>
      <c r="DH7" s="731"/>
      <c r="DI7" s="731"/>
      <c r="DJ7" s="731"/>
      <c r="DK7" s="732"/>
      <c r="DL7" s="730" t="s">
        <v>483</v>
      </c>
      <c r="DM7" s="731"/>
      <c r="DN7" s="731"/>
      <c r="DO7" s="731"/>
      <c r="DP7" s="732"/>
      <c r="DQ7" s="730" t="s">
        <v>483</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541</v>
      </c>
      <c r="BT8" s="761"/>
      <c r="BU8" s="761"/>
      <c r="BV8" s="761"/>
      <c r="BW8" s="761"/>
      <c r="BX8" s="761"/>
      <c r="BY8" s="761"/>
      <c r="BZ8" s="761"/>
      <c r="CA8" s="761"/>
      <c r="CB8" s="761"/>
      <c r="CC8" s="761"/>
      <c r="CD8" s="761"/>
      <c r="CE8" s="761"/>
      <c r="CF8" s="761"/>
      <c r="CG8" s="762"/>
      <c r="CH8" s="763">
        <v>1</v>
      </c>
      <c r="CI8" s="764"/>
      <c r="CJ8" s="764"/>
      <c r="CK8" s="764"/>
      <c r="CL8" s="765"/>
      <c r="CM8" s="763">
        <v>45</v>
      </c>
      <c r="CN8" s="764"/>
      <c r="CO8" s="764"/>
      <c r="CP8" s="764"/>
      <c r="CQ8" s="765"/>
      <c r="CR8" s="763">
        <v>1</v>
      </c>
      <c r="CS8" s="764"/>
      <c r="CT8" s="764"/>
      <c r="CU8" s="764"/>
      <c r="CV8" s="765"/>
      <c r="CW8" s="763" t="s">
        <v>483</v>
      </c>
      <c r="CX8" s="764"/>
      <c r="CY8" s="764"/>
      <c r="CZ8" s="764"/>
      <c r="DA8" s="765"/>
      <c r="DB8" s="763" t="s">
        <v>483</v>
      </c>
      <c r="DC8" s="764"/>
      <c r="DD8" s="764"/>
      <c r="DE8" s="764"/>
      <c r="DF8" s="765"/>
      <c r="DG8" s="763" t="s">
        <v>483</v>
      </c>
      <c r="DH8" s="764"/>
      <c r="DI8" s="764"/>
      <c r="DJ8" s="764"/>
      <c r="DK8" s="765"/>
      <c r="DL8" s="763" t="s">
        <v>483</v>
      </c>
      <c r="DM8" s="764"/>
      <c r="DN8" s="764"/>
      <c r="DO8" s="764"/>
      <c r="DP8" s="765"/>
      <c r="DQ8" s="763" t="s">
        <v>483</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542</v>
      </c>
      <c r="BT9" s="761"/>
      <c r="BU9" s="761"/>
      <c r="BV9" s="761"/>
      <c r="BW9" s="761"/>
      <c r="BX9" s="761"/>
      <c r="BY9" s="761"/>
      <c r="BZ9" s="761"/>
      <c r="CA9" s="761"/>
      <c r="CB9" s="761"/>
      <c r="CC9" s="761"/>
      <c r="CD9" s="761"/>
      <c r="CE9" s="761"/>
      <c r="CF9" s="761"/>
      <c r="CG9" s="762"/>
      <c r="CH9" s="763">
        <v>15</v>
      </c>
      <c r="CI9" s="764"/>
      <c r="CJ9" s="764"/>
      <c r="CK9" s="764"/>
      <c r="CL9" s="765"/>
      <c r="CM9" s="763">
        <v>209</v>
      </c>
      <c r="CN9" s="764"/>
      <c r="CO9" s="764"/>
      <c r="CP9" s="764"/>
      <c r="CQ9" s="765"/>
      <c r="CR9" s="763">
        <v>3</v>
      </c>
      <c r="CS9" s="764"/>
      <c r="CT9" s="764"/>
      <c r="CU9" s="764"/>
      <c r="CV9" s="765"/>
      <c r="CW9" s="763" t="s">
        <v>483</v>
      </c>
      <c r="CX9" s="764"/>
      <c r="CY9" s="764"/>
      <c r="CZ9" s="764"/>
      <c r="DA9" s="765"/>
      <c r="DB9" s="763" t="s">
        <v>483</v>
      </c>
      <c r="DC9" s="764"/>
      <c r="DD9" s="764"/>
      <c r="DE9" s="764"/>
      <c r="DF9" s="765"/>
      <c r="DG9" s="763" t="s">
        <v>483</v>
      </c>
      <c r="DH9" s="764"/>
      <c r="DI9" s="764"/>
      <c r="DJ9" s="764"/>
      <c r="DK9" s="765"/>
      <c r="DL9" s="763" t="s">
        <v>483</v>
      </c>
      <c r="DM9" s="764"/>
      <c r="DN9" s="764"/>
      <c r="DO9" s="764"/>
      <c r="DP9" s="765"/>
      <c r="DQ9" s="763" t="s">
        <v>483</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543</v>
      </c>
      <c r="BT10" s="761"/>
      <c r="BU10" s="761"/>
      <c r="BV10" s="761"/>
      <c r="BW10" s="761"/>
      <c r="BX10" s="761"/>
      <c r="BY10" s="761"/>
      <c r="BZ10" s="761"/>
      <c r="CA10" s="761"/>
      <c r="CB10" s="761"/>
      <c r="CC10" s="761"/>
      <c r="CD10" s="761"/>
      <c r="CE10" s="761"/>
      <c r="CF10" s="761"/>
      <c r="CG10" s="762"/>
      <c r="CH10" s="763">
        <v>178</v>
      </c>
      <c r="CI10" s="764"/>
      <c r="CJ10" s="764"/>
      <c r="CK10" s="764"/>
      <c r="CL10" s="765"/>
      <c r="CM10" s="763">
        <v>305</v>
      </c>
      <c r="CN10" s="764"/>
      <c r="CO10" s="764"/>
      <c r="CP10" s="764"/>
      <c r="CQ10" s="765"/>
      <c r="CR10" s="763">
        <v>3</v>
      </c>
      <c r="CS10" s="764"/>
      <c r="CT10" s="764"/>
      <c r="CU10" s="764"/>
      <c r="CV10" s="765"/>
      <c r="CW10" s="763" t="s">
        <v>483</v>
      </c>
      <c r="CX10" s="764"/>
      <c r="CY10" s="764"/>
      <c r="CZ10" s="764"/>
      <c r="DA10" s="765"/>
      <c r="DB10" s="763" t="s">
        <v>483</v>
      </c>
      <c r="DC10" s="764"/>
      <c r="DD10" s="764"/>
      <c r="DE10" s="764"/>
      <c r="DF10" s="765"/>
      <c r="DG10" s="763" t="s">
        <v>483</v>
      </c>
      <c r="DH10" s="764"/>
      <c r="DI10" s="764"/>
      <c r="DJ10" s="764"/>
      <c r="DK10" s="765"/>
      <c r="DL10" s="763" t="s">
        <v>483</v>
      </c>
      <c r="DM10" s="764"/>
      <c r="DN10" s="764"/>
      <c r="DO10" s="764"/>
      <c r="DP10" s="765"/>
      <c r="DQ10" s="763" t="s">
        <v>483</v>
      </c>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377</v>
      </c>
      <c r="B23" s="776" t="s">
        <v>378</v>
      </c>
      <c r="C23" s="777"/>
      <c r="D23" s="777"/>
      <c r="E23" s="777"/>
      <c r="F23" s="777"/>
      <c r="G23" s="777"/>
      <c r="H23" s="777"/>
      <c r="I23" s="777"/>
      <c r="J23" s="777"/>
      <c r="K23" s="777"/>
      <c r="L23" s="777"/>
      <c r="M23" s="777"/>
      <c r="N23" s="777"/>
      <c r="O23" s="777"/>
      <c r="P23" s="778"/>
      <c r="Q23" s="779">
        <f>IF(SUM(Q7:U22)=0,"-",SUM(Q7:U22))</f>
        <v>17268</v>
      </c>
      <c r="R23" s="780"/>
      <c r="S23" s="780"/>
      <c r="T23" s="780"/>
      <c r="U23" s="780"/>
      <c r="V23" s="780">
        <f t="shared" ref="V23" si="0">IF(SUM(V7:Z22)=0,"-",SUM(V7:Z22))</f>
        <v>16787</v>
      </c>
      <c r="W23" s="780"/>
      <c r="X23" s="780"/>
      <c r="Y23" s="780"/>
      <c r="Z23" s="780"/>
      <c r="AA23" s="780">
        <f t="shared" ref="AA23" si="1">IF(SUM(AA7:AE22)=0,"-",SUM(AA7:AE22))</f>
        <v>481</v>
      </c>
      <c r="AB23" s="780"/>
      <c r="AC23" s="780"/>
      <c r="AD23" s="780"/>
      <c r="AE23" s="781"/>
      <c r="AF23" s="782">
        <f t="shared" ref="AF23" si="2">IF(SUM(AF7:AJ22)=0,"-",SUM(AF7:AJ22))</f>
        <v>449</v>
      </c>
      <c r="AG23" s="780"/>
      <c r="AH23" s="780"/>
      <c r="AI23" s="780"/>
      <c r="AJ23" s="783"/>
      <c r="AK23" s="784"/>
      <c r="AL23" s="785"/>
      <c r="AM23" s="785"/>
      <c r="AN23" s="785"/>
      <c r="AO23" s="785"/>
      <c r="AP23" s="780">
        <f t="shared" ref="AP23" si="3">IF(SUM(AP7:AT22)=0,"-",SUM(AP7:AT22))</f>
        <v>14895</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389</v>
      </c>
      <c r="C28" s="737"/>
      <c r="D28" s="737"/>
      <c r="E28" s="737"/>
      <c r="F28" s="737"/>
      <c r="G28" s="737"/>
      <c r="H28" s="737"/>
      <c r="I28" s="737"/>
      <c r="J28" s="737"/>
      <c r="K28" s="737"/>
      <c r="L28" s="737"/>
      <c r="M28" s="737"/>
      <c r="N28" s="737"/>
      <c r="O28" s="737"/>
      <c r="P28" s="738"/>
      <c r="Q28" s="809">
        <v>522</v>
      </c>
      <c r="R28" s="810"/>
      <c r="S28" s="810"/>
      <c r="T28" s="810"/>
      <c r="U28" s="810"/>
      <c r="V28" s="810">
        <v>460</v>
      </c>
      <c r="W28" s="810"/>
      <c r="X28" s="810"/>
      <c r="Y28" s="810"/>
      <c r="Z28" s="810"/>
      <c r="AA28" s="810">
        <f>Q28-V28</f>
        <v>62</v>
      </c>
      <c r="AB28" s="810"/>
      <c r="AC28" s="810"/>
      <c r="AD28" s="810"/>
      <c r="AE28" s="811"/>
      <c r="AF28" s="812">
        <v>62</v>
      </c>
      <c r="AG28" s="810"/>
      <c r="AH28" s="810"/>
      <c r="AI28" s="810"/>
      <c r="AJ28" s="813"/>
      <c r="AK28" s="814">
        <v>161</v>
      </c>
      <c r="AL28" s="815"/>
      <c r="AM28" s="815"/>
      <c r="AN28" s="815"/>
      <c r="AO28" s="815"/>
      <c r="AP28" s="815" t="s">
        <v>538</v>
      </c>
      <c r="AQ28" s="815"/>
      <c r="AR28" s="815"/>
      <c r="AS28" s="815"/>
      <c r="AT28" s="815"/>
      <c r="AU28" s="815" t="s">
        <v>538</v>
      </c>
      <c r="AV28" s="815"/>
      <c r="AW28" s="815"/>
      <c r="AX28" s="815"/>
      <c r="AY28" s="815"/>
      <c r="AZ28" s="816" t="s">
        <v>538</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390</v>
      </c>
      <c r="C29" s="768"/>
      <c r="D29" s="768"/>
      <c r="E29" s="768"/>
      <c r="F29" s="768"/>
      <c r="G29" s="768"/>
      <c r="H29" s="768"/>
      <c r="I29" s="768"/>
      <c r="J29" s="768"/>
      <c r="K29" s="768"/>
      <c r="L29" s="768"/>
      <c r="M29" s="768"/>
      <c r="N29" s="768"/>
      <c r="O29" s="768"/>
      <c r="P29" s="769"/>
      <c r="Q29" s="770">
        <v>155</v>
      </c>
      <c r="R29" s="771"/>
      <c r="S29" s="771"/>
      <c r="T29" s="771"/>
      <c r="U29" s="771"/>
      <c r="V29" s="771">
        <v>170</v>
      </c>
      <c r="W29" s="771"/>
      <c r="X29" s="771"/>
      <c r="Y29" s="771"/>
      <c r="Z29" s="771"/>
      <c r="AA29" s="771">
        <f>Q29-V29</f>
        <v>-15</v>
      </c>
      <c r="AB29" s="771"/>
      <c r="AC29" s="771"/>
      <c r="AD29" s="771"/>
      <c r="AE29" s="772"/>
      <c r="AF29" s="773">
        <v>15</v>
      </c>
      <c r="AG29" s="774"/>
      <c r="AH29" s="774"/>
      <c r="AI29" s="774"/>
      <c r="AJ29" s="775"/>
      <c r="AK29" s="821">
        <v>32</v>
      </c>
      <c r="AL29" s="817"/>
      <c r="AM29" s="817"/>
      <c r="AN29" s="817"/>
      <c r="AO29" s="817"/>
      <c r="AP29" s="817">
        <v>612</v>
      </c>
      <c r="AQ29" s="817"/>
      <c r="AR29" s="817"/>
      <c r="AS29" s="817"/>
      <c r="AT29" s="817"/>
      <c r="AU29" s="817">
        <v>372</v>
      </c>
      <c r="AV29" s="817"/>
      <c r="AW29" s="817"/>
      <c r="AX29" s="817"/>
      <c r="AY29" s="817"/>
      <c r="AZ29" s="818" t="s">
        <v>538</v>
      </c>
      <c r="BA29" s="818"/>
      <c r="BB29" s="818"/>
      <c r="BC29" s="818"/>
      <c r="BD29" s="818"/>
      <c r="BE29" s="819" t="s">
        <v>391</v>
      </c>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c r="C30" s="768"/>
      <c r="D30" s="768"/>
      <c r="E30" s="768"/>
      <c r="F30" s="768"/>
      <c r="G30" s="768"/>
      <c r="H30" s="768"/>
      <c r="I30" s="768"/>
      <c r="J30" s="768"/>
      <c r="K30" s="768"/>
      <c r="L30" s="768"/>
      <c r="M30" s="768"/>
      <c r="N30" s="768"/>
      <c r="O30" s="768"/>
      <c r="P30" s="769"/>
      <c r="Q30" s="770"/>
      <c r="R30" s="771"/>
      <c r="S30" s="771"/>
      <c r="T30" s="771"/>
      <c r="U30" s="771"/>
      <c r="V30" s="771"/>
      <c r="W30" s="771"/>
      <c r="X30" s="771"/>
      <c r="Y30" s="771"/>
      <c r="Z30" s="771"/>
      <c r="AA30" s="771"/>
      <c r="AB30" s="771"/>
      <c r="AC30" s="771"/>
      <c r="AD30" s="771"/>
      <c r="AE30" s="772"/>
      <c r="AF30" s="773"/>
      <c r="AG30" s="774"/>
      <c r="AH30" s="774"/>
      <c r="AI30" s="774"/>
      <c r="AJ30" s="775"/>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3" t="s">
        <v>392</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377</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f>IF(SUM(AF28:AJ62)=0,"-",SUM(AF28:AJ62))</f>
        <v>77</v>
      </c>
      <c r="AG63" s="831"/>
      <c r="AH63" s="831"/>
      <c r="AI63" s="831"/>
      <c r="AJ63" s="832"/>
      <c r="AK63" s="784"/>
      <c r="AL63" s="785"/>
      <c r="AM63" s="785"/>
      <c r="AN63" s="785"/>
      <c r="AO63" s="785"/>
      <c r="AP63" s="780">
        <f>IF(SUM(AP28:AT62)=0,"-",SUM(AP28:AT62))</f>
        <v>612</v>
      </c>
      <c r="AQ63" s="780"/>
      <c r="AR63" s="780"/>
      <c r="AS63" s="780"/>
      <c r="AT63" s="780"/>
      <c r="AU63" s="780">
        <f>IF(SUM(AU28:AY62)=0,"-",SUM(AU28:AY62))</f>
        <v>372</v>
      </c>
      <c r="AV63" s="780"/>
      <c r="AW63" s="780"/>
      <c r="AX63" s="780"/>
      <c r="AY63" s="780"/>
      <c r="AZ63" s="834"/>
      <c r="BA63" s="834"/>
      <c r="BB63" s="834"/>
      <c r="BC63" s="834"/>
      <c r="BD63" s="834"/>
      <c r="BE63" s="835"/>
      <c r="BF63" s="835"/>
      <c r="BG63" s="835"/>
      <c r="BH63" s="835"/>
      <c r="BI63" s="836"/>
      <c r="BJ63" s="837" t="s">
        <v>121</v>
      </c>
      <c r="BK63" s="838"/>
      <c r="BL63" s="838"/>
      <c r="BM63" s="838"/>
      <c r="BN63" s="839"/>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0" t="s">
        <v>384</v>
      </c>
      <c r="AG66" s="802"/>
      <c r="AH66" s="802"/>
      <c r="AI66" s="802"/>
      <c r="AJ66" s="841"/>
      <c r="AK66" s="720" t="s">
        <v>385</v>
      </c>
      <c r="AL66" s="715"/>
      <c r="AM66" s="715"/>
      <c r="AN66" s="715"/>
      <c r="AO66" s="716"/>
      <c r="AP66" s="720" t="s">
        <v>386</v>
      </c>
      <c r="AQ66" s="721"/>
      <c r="AR66" s="721"/>
      <c r="AS66" s="721"/>
      <c r="AT66" s="722"/>
      <c r="AU66" s="720" t="s">
        <v>396</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5"/>
      <c r="AH67" s="805"/>
      <c r="AI67" s="805"/>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15">
      <c r="A68" s="231">
        <v>1</v>
      </c>
      <c r="B68" s="855" t="s">
        <v>549</v>
      </c>
      <c r="C68" s="856"/>
      <c r="D68" s="856"/>
      <c r="E68" s="856"/>
      <c r="F68" s="856"/>
      <c r="G68" s="856"/>
      <c r="H68" s="856"/>
      <c r="I68" s="856"/>
      <c r="J68" s="856"/>
      <c r="K68" s="856"/>
      <c r="L68" s="856"/>
      <c r="M68" s="856"/>
      <c r="N68" s="856"/>
      <c r="O68" s="856"/>
      <c r="P68" s="857"/>
      <c r="Q68" s="858">
        <v>374</v>
      </c>
      <c r="R68" s="852"/>
      <c r="S68" s="852"/>
      <c r="T68" s="852"/>
      <c r="U68" s="852"/>
      <c r="V68" s="852">
        <v>359</v>
      </c>
      <c r="W68" s="852"/>
      <c r="X68" s="852"/>
      <c r="Y68" s="852"/>
      <c r="Z68" s="852"/>
      <c r="AA68" s="852">
        <f t="shared" ref="AA68:AA76" si="4">Q68-V68</f>
        <v>15</v>
      </c>
      <c r="AB68" s="852"/>
      <c r="AC68" s="852"/>
      <c r="AD68" s="852"/>
      <c r="AE68" s="852"/>
      <c r="AF68" s="852">
        <v>15</v>
      </c>
      <c r="AG68" s="852"/>
      <c r="AH68" s="852"/>
      <c r="AI68" s="852"/>
      <c r="AJ68" s="852"/>
      <c r="AK68" s="852" t="s">
        <v>483</v>
      </c>
      <c r="AL68" s="852"/>
      <c r="AM68" s="852"/>
      <c r="AN68" s="852"/>
      <c r="AO68" s="852"/>
      <c r="AP68" s="852">
        <v>121</v>
      </c>
      <c r="AQ68" s="852"/>
      <c r="AR68" s="852"/>
      <c r="AS68" s="852"/>
      <c r="AT68" s="852"/>
      <c r="AU68" s="852">
        <v>54</v>
      </c>
      <c r="AV68" s="852"/>
      <c r="AW68" s="852"/>
      <c r="AX68" s="852"/>
      <c r="AY68" s="852"/>
      <c r="AZ68" s="853"/>
      <c r="BA68" s="853"/>
      <c r="BB68" s="853"/>
      <c r="BC68" s="853"/>
      <c r="BD68" s="854"/>
      <c r="BE68" s="236"/>
      <c r="BF68" s="236"/>
      <c r="BG68" s="236"/>
      <c r="BH68" s="236"/>
      <c r="BI68" s="236"/>
      <c r="BJ68" s="236"/>
      <c r="BK68" s="236"/>
      <c r="BL68" s="236"/>
      <c r="BM68" s="236"/>
      <c r="BN68" s="236"/>
      <c r="BO68" s="236"/>
      <c r="BP68" s="236"/>
      <c r="BQ68" s="233">
        <v>62</v>
      </c>
      <c r="BR68" s="238"/>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15">
      <c r="A69" s="233">
        <v>2</v>
      </c>
      <c r="B69" s="859" t="s">
        <v>550</v>
      </c>
      <c r="C69" s="860"/>
      <c r="D69" s="860"/>
      <c r="E69" s="860"/>
      <c r="F69" s="860"/>
      <c r="G69" s="860"/>
      <c r="H69" s="860"/>
      <c r="I69" s="860"/>
      <c r="J69" s="860"/>
      <c r="K69" s="860"/>
      <c r="L69" s="860"/>
      <c r="M69" s="860"/>
      <c r="N69" s="860"/>
      <c r="O69" s="860"/>
      <c r="P69" s="861"/>
      <c r="Q69" s="862">
        <v>662</v>
      </c>
      <c r="R69" s="817"/>
      <c r="S69" s="817"/>
      <c r="T69" s="817"/>
      <c r="U69" s="817"/>
      <c r="V69" s="817">
        <v>661</v>
      </c>
      <c r="W69" s="817"/>
      <c r="X69" s="817"/>
      <c r="Y69" s="817"/>
      <c r="Z69" s="817"/>
      <c r="AA69" s="817">
        <f t="shared" si="4"/>
        <v>1</v>
      </c>
      <c r="AB69" s="817"/>
      <c r="AC69" s="817"/>
      <c r="AD69" s="817"/>
      <c r="AE69" s="817"/>
      <c r="AF69" s="817">
        <v>1</v>
      </c>
      <c r="AG69" s="817"/>
      <c r="AH69" s="817"/>
      <c r="AI69" s="817"/>
      <c r="AJ69" s="817"/>
      <c r="AK69" s="817" t="s">
        <v>483</v>
      </c>
      <c r="AL69" s="817"/>
      <c r="AM69" s="817"/>
      <c r="AN69" s="817"/>
      <c r="AO69" s="817"/>
      <c r="AP69" s="817">
        <v>166</v>
      </c>
      <c r="AQ69" s="817"/>
      <c r="AR69" s="817"/>
      <c r="AS69" s="817"/>
      <c r="AT69" s="817"/>
      <c r="AU69" s="817">
        <v>77</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15">
      <c r="A70" s="233">
        <v>3</v>
      </c>
      <c r="B70" s="859" t="s">
        <v>551</v>
      </c>
      <c r="C70" s="860"/>
      <c r="D70" s="860"/>
      <c r="E70" s="860"/>
      <c r="F70" s="860"/>
      <c r="G70" s="860"/>
      <c r="H70" s="860"/>
      <c r="I70" s="860"/>
      <c r="J70" s="860"/>
      <c r="K70" s="860"/>
      <c r="L70" s="860"/>
      <c r="M70" s="860"/>
      <c r="N70" s="860"/>
      <c r="O70" s="860"/>
      <c r="P70" s="861"/>
      <c r="Q70" s="862">
        <v>1376</v>
      </c>
      <c r="R70" s="817"/>
      <c r="S70" s="817"/>
      <c r="T70" s="817"/>
      <c r="U70" s="817"/>
      <c r="V70" s="817">
        <v>1336</v>
      </c>
      <c r="W70" s="817"/>
      <c r="X70" s="817"/>
      <c r="Y70" s="817"/>
      <c r="Z70" s="817"/>
      <c r="AA70" s="817">
        <f t="shared" si="4"/>
        <v>40</v>
      </c>
      <c r="AB70" s="817"/>
      <c r="AC70" s="817"/>
      <c r="AD70" s="817"/>
      <c r="AE70" s="817"/>
      <c r="AF70" s="817">
        <v>40</v>
      </c>
      <c r="AG70" s="817"/>
      <c r="AH70" s="817"/>
      <c r="AI70" s="817"/>
      <c r="AJ70" s="817"/>
      <c r="AK70" s="817" t="s">
        <v>483</v>
      </c>
      <c r="AL70" s="817"/>
      <c r="AM70" s="817"/>
      <c r="AN70" s="817"/>
      <c r="AO70" s="817"/>
      <c r="AP70" s="817">
        <v>383</v>
      </c>
      <c r="AQ70" s="817"/>
      <c r="AR70" s="817"/>
      <c r="AS70" s="817"/>
      <c r="AT70" s="817"/>
      <c r="AU70" s="817">
        <v>166</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15">
      <c r="A71" s="233">
        <v>4</v>
      </c>
      <c r="B71" s="859" t="s">
        <v>552</v>
      </c>
      <c r="C71" s="860"/>
      <c r="D71" s="860"/>
      <c r="E71" s="860"/>
      <c r="F71" s="860"/>
      <c r="G71" s="860"/>
      <c r="H71" s="860"/>
      <c r="I71" s="860"/>
      <c r="J71" s="860"/>
      <c r="K71" s="860"/>
      <c r="L71" s="860"/>
      <c r="M71" s="860"/>
      <c r="N71" s="860"/>
      <c r="O71" s="860"/>
      <c r="P71" s="861"/>
      <c r="Q71" s="862">
        <v>1386</v>
      </c>
      <c r="R71" s="817"/>
      <c r="S71" s="817"/>
      <c r="T71" s="817"/>
      <c r="U71" s="817"/>
      <c r="V71" s="817">
        <v>1383</v>
      </c>
      <c r="W71" s="817"/>
      <c r="X71" s="817"/>
      <c r="Y71" s="817"/>
      <c r="Z71" s="817"/>
      <c r="AA71" s="817">
        <f t="shared" si="4"/>
        <v>3</v>
      </c>
      <c r="AB71" s="817"/>
      <c r="AC71" s="817"/>
      <c r="AD71" s="817"/>
      <c r="AE71" s="817"/>
      <c r="AF71" s="817">
        <v>3</v>
      </c>
      <c r="AG71" s="817"/>
      <c r="AH71" s="817"/>
      <c r="AI71" s="817"/>
      <c r="AJ71" s="817"/>
      <c r="AK71" s="817" t="s">
        <v>483</v>
      </c>
      <c r="AL71" s="817"/>
      <c r="AM71" s="817"/>
      <c r="AN71" s="817"/>
      <c r="AO71" s="817"/>
      <c r="AP71" s="817" t="s">
        <v>483</v>
      </c>
      <c r="AQ71" s="817"/>
      <c r="AR71" s="817"/>
      <c r="AS71" s="817"/>
      <c r="AT71" s="817"/>
      <c r="AU71" s="817" t="s">
        <v>483</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15">
      <c r="A72" s="233">
        <v>5</v>
      </c>
      <c r="B72" s="859" t="s">
        <v>553</v>
      </c>
      <c r="C72" s="860"/>
      <c r="D72" s="860"/>
      <c r="E72" s="860"/>
      <c r="F72" s="860"/>
      <c r="G72" s="860"/>
      <c r="H72" s="860"/>
      <c r="I72" s="860"/>
      <c r="J72" s="860"/>
      <c r="K72" s="860"/>
      <c r="L72" s="860"/>
      <c r="M72" s="860"/>
      <c r="N72" s="860"/>
      <c r="O72" s="860"/>
      <c r="P72" s="861"/>
      <c r="Q72" s="862">
        <v>3372</v>
      </c>
      <c r="R72" s="817"/>
      <c r="S72" s="817"/>
      <c r="T72" s="817"/>
      <c r="U72" s="817"/>
      <c r="V72" s="817">
        <v>3238</v>
      </c>
      <c r="W72" s="817"/>
      <c r="X72" s="817"/>
      <c r="Y72" s="817"/>
      <c r="Z72" s="817"/>
      <c r="AA72" s="817">
        <f t="shared" si="4"/>
        <v>134</v>
      </c>
      <c r="AB72" s="817"/>
      <c r="AC72" s="817"/>
      <c r="AD72" s="817"/>
      <c r="AE72" s="817"/>
      <c r="AF72" s="817">
        <v>134</v>
      </c>
      <c r="AG72" s="817"/>
      <c r="AH72" s="817"/>
      <c r="AI72" s="817"/>
      <c r="AJ72" s="817"/>
      <c r="AK72" s="817" t="s">
        <v>483</v>
      </c>
      <c r="AL72" s="817"/>
      <c r="AM72" s="817"/>
      <c r="AN72" s="817"/>
      <c r="AO72" s="817"/>
      <c r="AP72" s="817" t="s">
        <v>483</v>
      </c>
      <c r="AQ72" s="817"/>
      <c r="AR72" s="817"/>
      <c r="AS72" s="817"/>
      <c r="AT72" s="817"/>
      <c r="AU72" s="817" t="s">
        <v>483</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15">
      <c r="A73" s="233">
        <v>6</v>
      </c>
      <c r="B73" s="859" t="s">
        <v>554</v>
      </c>
      <c r="C73" s="860"/>
      <c r="D73" s="860"/>
      <c r="E73" s="860"/>
      <c r="F73" s="860"/>
      <c r="G73" s="860"/>
      <c r="H73" s="860"/>
      <c r="I73" s="860"/>
      <c r="J73" s="860"/>
      <c r="K73" s="860"/>
      <c r="L73" s="860"/>
      <c r="M73" s="860"/>
      <c r="N73" s="860"/>
      <c r="O73" s="860"/>
      <c r="P73" s="861"/>
      <c r="Q73" s="862">
        <v>3823</v>
      </c>
      <c r="R73" s="817"/>
      <c r="S73" s="817"/>
      <c r="T73" s="817"/>
      <c r="U73" s="817"/>
      <c r="V73" s="817">
        <v>3756</v>
      </c>
      <c r="W73" s="817"/>
      <c r="X73" s="817"/>
      <c r="Y73" s="817"/>
      <c r="Z73" s="817"/>
      <c r="AA73" s="817">
        <f t="shared" si="4"/>
        <v>67</v>
      </c>
      <c r="AB73" s="817"/>
      <c r="AC73" s="817"/>
      <c r="AD73" s="817"/>
      <c r="AE73" s="817"/>
      <c r="AF73" s="817">
        <v>67</v>
      </c>
      <c r="AG73" s="817"/>
      <c r="AH73" s="817"/>
      <c r="AI73" s="817"/>
      <c r="AJ73" s="817"/>
      <c r="AK73" s="817" t="s">
        <v>483</v>
      </c>
      <c r="AL73" s="817"/>
      <c r="AM73" s="817"/>
      <c r="AN73" s="817"/>
      <c r="AO73" s="817"/>
      <c r="AP73" s="817" t="s">
        <v>483</v>
      </c>
      <c r="AQ73" s="817"/>
      <c r="AR73" s="817"/>
      <c r="AS73" s="817"/>
      <c r="AT73" s="817"/>
      <c r="AU73" s="817" t="s">
        <v>483</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15">
      <c r="A74" s="233">
        <v>7</v>
      </c>
      <c r="B74" s="859" t="s">
        <v>555</v>
      </c>
      <c r="C74" s="860"/>
      <c r="D74" s="860"/>
      <c r="E74" s="860"/>
      <c r="F74" s="860"/>
      <c r="G74" s="860"/>
      <c r="H74" s="860"/>
      <c r="I74" s="860"/>
      <c r="J74" s="860"/>
      <c r="K74" s="860"/>
      <c r="L74" s="860"/>
      <c r="M74" s="860"/>
      <c r="N74" s="860"/>
      <c r="O74" s="860"/>
      <c r="P74" s="861"/>
      <c r="Q74" s="862">
        <v>528</v>
      </c>
      <c r="R74" s="817"/>
      <c r="S74" s="817"/>
      <c r="T74" s="817"/>
      <c r="U74" s="817"/>
      <c r="V74" s="817">
        <v>457</v>
      </c>
      <c r="W74" s="817"/>
      <c r="X74" s="817"/>
      <c r="Y74" s="817"/>
      <c r="Z74" s="817"/>
      <c r="AA74" s="817">
        <f t="shared" si="4"/>
        <v>71</v>
      </c>
      <c r="AB74" s="817"/>
      <c r="AC74" s="817"/>
      <c r="AD74" s="817"/>
      <c r="AE74" s="817"/>
      <c r="AF74" s="817">
        <v>71</v>
      </c>
      <c r="AG74" s="817"/>
      <c r="AH74" s="817"/>
      <c r="AI74" s="817"/>
      <c r="AJ74" s="817"/>
      <c r="AK74" s="817" t="s">
        <v>483</v>
      </c>
      <c r="AL74" s="817"/>
      <c r="AM74" s="817"/>
      <c r="AN74" s="817"/>
      <c r="AO74" s="817"/>
      <c r="AP74" s="817" t="s">
        <v>483</v>
      </c>
      <c r="AQ74" s="817"/>
      <c r="AR74" s="817"/>
      <c r="AS74" s="817"/>
      <c r="AT74" s="817"/>
      <c r="AU74" s="817" t="s">
        <v>483</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15">
      <c r="A75" s="233">
        <v>8</v>
      </c>
      <c r="B75" s="859" t="s">
        <v>556</v>
      </c>
      <c r="C75" s="860"/>
      <c r="D75" s="860"/>
      <c r="E75" s="860"/>
      <c r="F75" s="860"/>
      <c r="G75" s="860"/>
      <c r="H75" s="860"/>
      <c r="I75" s="860"/>
      <c r="J75" s="860"/>
      <c r="K75" s="860"/>
      <c r="L75" s="860"/>
      <c r="M75" s="860"/>
      <c r="N75" s="860"/>
      <c r="O75" s="860"/>
      <c r="P75" s="861"/>
      <c r="Q75" s="863">
        <v>33</v>
      </c>
      <c r="R75" s="864"/>
      <c r="S75" s="864"/>
      <c r="T75" s="864"/>
      <c r="U75" s="821"/>
      <c r="V75" s="865">
        <v>30</v>
      </c>
      <c r="W75" s="864"/>
      <c r="X75" s="864"/>
      <c r="Y75" s="864"/>
      <c r="Z75" s="821"/>
      <c r="AA75" s="865">
        <f t="shared" si="4"/>
        <v>3</v>
      </c>
      <c r="AB75" s="864"/>
      <c r="AC75" s="864"/>
      <c r="AD75" s="864"/>
      <c r="AE75" s="821"/>
      <c r="AF75" s="865">
        <v>3</v>
      </c>
      <c r="AG75" s="864"/>
      <c r="AH75" s="864"/>
      <c r="AI75" s="864"/>
      <c r="AJ75" s="821"/>
      <c r="AK75" s="865" t="s">
        <v>483</v>
      </c>
      <c r="AL75" s="864"/>
      <c r="AM75" s="864"/>
      <c r="AN75" s="864"/>
      <c r="AO75" s="821"/>
      <c r="AP75" s="865" t="s">
        <v>483</v>
      </c>
      <c r="AQ75" s="864"/>
      <c r="AR75" s="864"/>
      <c r="AS75" s="864"/>
      <c r="AT75" s="821"/>
      <c r="AU75" s="865" t="s">
        <v>483</v>
      </c>
      <c r="AV75" s="864"/>
      <c r="AW75" s="864"/>
      <c r="AX75" s="864"/>
      <c r="AY75" s="821"/>
      <c r="AZ75" s="819"/>
      <c r="BA75" s="819"/>
      <c r="BB75" s="819"/>
      <c r="BC75" s="819"/>
      <c r="BD75" s="820"/>
      <c r="BE75" s="236"/>
      <c r="BF75" s="236"/>
      <c r="BG75" s="236"/>
      <c r="BH75" s="236"/>
      <c r="BI75" s="236"/>
      <c r="BJ75" s="236"/>
      <c r="BK75" s="236"/>
      <c r="BL75" s="236"/>
      <c r="BM75" s="236"/>
      <c r="BN75" s="236"/>
      <c r="BO75" s="236"/>
      <c r="BP75" s="236"/>
      <c r="BQ75" s="233">
        <v>69</v>
      </c>
      <c r="BR75" s="238"/>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15">
      <c r="A76" s="233">
        <v>9</v>
      </c>
      <c r="B76" s="859" t="s">
        <v>557</v>
      </c>
      <c r="C76" s="860"/>
      <c r="D76" s="860"/>
      <c r="E76" s="860"/>
      <c r="F76" s="860"/>
      <c r="G76" s="860"/>
      <c r="H76" s="860"/>
      <c r="I76" s="860"/>
      <c r="J76" s="860"/>
      <c r="K76" s="860"/>
      <c r="L76" s="860"/>
      <c r="M76" s="860"/>
      <c r="N76" s="860"/>
      <c r="O76" s="860"/>
      <c r="P76" s="861"/>
      <c r="Q76" s="863">
        <v>21</v>
      </c>
      <c r="R76" s="864"/>
      <c r="S76" s="864"/>
      <c r="T76" s="864"/>
      <c r="U76" s="821"/>
      <c r="V76" s="865">
        <v>19</v>
      </c>
      <c r="W76" s="864"/>
      <c r="X76" s="864"/>
      <c r="Y76" s="864"/>
      <c r="Z76" s="821"/>
      <c r="AA76" s="865">
        <f t="shared" si="4"/>
        <v>2</v>
      </c>
      <c r="AB76" s="864"/>
      <c r="AC76" s="864"/>
      <c r="AD76" s="864"/>
      <c r="AE76" s="821"/>
      <c r="AF76" s="865">
        <v>2</v>
      </c>
      <c r="AG76" s="864"/>
      <c r="AH76" s="864"/>
      <c r="AI76" s="864"/>
      <c r="AJ76" s="821"/>
      <c r="AK76" s="865" t="s">
        <v>483</v>
      </c>
      <c r="AL76" s="864"/>
      <c r="AM76" s="864"/>
      <c r="AN76" s="864"/>
      <c r="AO76" s="821"/>
      <c r="AP76" s="865" t="s">
        <v>483</v>
      </c>
      <c r="AQ76" s="864"/>
      <c r="AR76" s="864"/>
      <c r="AS76" s="864"/>
      <c r="AT76" s="821"/>
      <c r="AU76" s="865" t="s">
        <v>483</v>
      </c>
      <c r="AV76" s="864"/>
      <c r="AW76" s="864"/>
      <c r="AX76" s="864"/>
      <c r="AY76" s="821"/>
      <c r="AZ76" s="819"/>
      <c r="BA76" s="819"/>
      <c r="BB76" s="819"/>
      <c r="BC76" s="819"/>
      <c r="BD76" s="820"/>
      <c r="BE76" s="236"/>
      <c r="BF76" s="236"/>
      <c r="BG76" s="236"/>
      <c r="BH76" s="236"/>
      <c r="BI76" s="236"/>
      <c r="BJ76" s="236"/>
      <c r="BK76" s="236"/>
      <c r="BL76" s="236"/>
      <c r="BM76" s="236"/>
      <c r="BN76" s="236"/>
      <c r="BO76" s="236"/>
      <c r="BP76" s="236"/>
      <c r="BQ76" s="233">
        <v>70</v>
      </c>
      <c r="BR76" s="238"/>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15">
      <c r="A77" s="233">
        <v>10</v>
      </c>
      <c r="B77" s="859"/>
      <c r="C77" s="860"/>
      <c r="D77" s="860"/>
      <c r="E77" s="860"/>
      <c r="F77" s="860"/>
      <c r="G77" s="860"/>
      <c r="H77" s="860"/>
      <c r="I77" s="860"/>
      <c r="J77" s="860"/>
      <c r="K77" s="860"/>
      <c r="L77" s="860"/>
      <c r="M77" s="860"/>
      <c r="N77" s="860"/>
      <c r="O77" s="860"/>
      <c r="P77" s="861"/>
      <c r="Q77" s="863"/>
      <c r="R77" s="864"/>
      <c r="S77" s="864"/>
      <c r="T77" s="864"/>
      <c r="U77" s="821"/>
      <c r="V77" s="865"/>
      <c r="W77" s="864"/>
      <c r="X77" s="864"/>
      <c r="Y77" s="864"/>
      <c r="Z77" s="821"/>
      <c r="AA77" s="865"/>
      <c r="AB77" s="864"/>
      <c r="AC77" s="864"/>
      <c r="AD77" s="864"/>
      <c r="AE77" s="821"/>
      <c r="AF77" s="865"/>
      <c r="AG77" s="864"/>
      <c r="AH77" s="864"/>
      <c r="AI77" s="864"/>
      <c r="AJ77" s="821"/>
      <c r="AK77" s="865"/>
      <c r="AL77" s="864"/>
      <c r="AM77" s="864"/>
      <c r="AN77" s="864"/>
      <c r="AO77" s="821"/>
      <c r="AP77" s="865"/>
      <c r="AQ77" s="864"/>
      <c r="AR77" s="864"/>
      <c r="AS77" s="864"/>
      <c r="AT77" s="821"/>
      <c r="AU77" s="865"/>
      <c r="AV77" s="864"/>
      <c r="AW77" s="864"/>
      <c r="AX77" s="864"/>
      <c r="AY77" s="821"/>
      <c r="AZ77" s="819"/>
      <c r="BA77" s="819"/>
      <c r="BB77" s="819"/>
      <c r="BC77" s="819"/>
      <c r="BD77" s="820"/>
      <c r="BE77" s="236"/>
      <c r="BF77" s="236"/>
      <c r="BG77" s="236"/>
      <c r="BH77" s="236"/>
      <c r="BI77" s="236"/>
      <c r="BJ77" s="236"/>
      <c r="BK77" s="236"/>
      <c r="BL77" s="236"/>
      <c r="BM77" s="236"/>
      <c r="BN77" s="236"/>
      <c r="BO77" s="236"/>
      <c r="BP77" s="236"/>
      <c r="BQ77" s="233">
        <v>71</v>
      </c>
      <c r="BR77" s="238"/>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15">
      <c r="A78" s="233">
        <v>11</v>
      </c>
      <c r="B78" s="859"/>
      <c r="C78" s="860"/>
      <c r="D78" s="860"/>
      <c r="E78" s="860"/>
      <c r="F78" s="860"/>
      <c r="G78" s="860"/>
      <c r="H78" s="860"/>
      <c r="I78" s="860"/>
      <c r="J78" s="860"/>
      <c r="K78" s="860"/>
      <c r="L78" s="860"/>
      <c r="M78" s="860"/>
      <c r="N78" s="860"/>
      <c r="O78" s="860"/>
      <c r="P78" s="861"/>
      <c r="Q78" s="862"/>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15">
      <c r="A79" s="233">
        <v>12</v>
      </c>
      <c r="B79" s="859"/>
      <c r="C79" s="860"/>
      <c r="D79" s="860"/>
      <c r="E79" s="860"/>
      <c r="F79" s="860"/>
      <c r="G79" s="860"/>
      <c r="H79" s="860"/>
      <c r="I79" s="860"/>
      <c r="J79" s="860"/>
      <c r="K79" s="860"/>
      <c r="L79" s="860"/>
      <c r="M79" s="860"/>
      <c r="N79" s="860"/>
      <c r="O79" s="860"/>
      <c r="P79" s="861"/>
      <c r="Q79" s="862"/>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15">
      <c r="A80" s="233">
        <v>13</v>
      </c>
      <c r="B80" s="859"/>
      <c r="C80" s="860"/>
      <c r="D80" s="860"/>
      <c r="E80" s="860"/>
      <c r="F80" s="860"/>
      <c r="G80" s="860"/>
      <c r="H80" s="860"/>
      <c r="I80" s="860"/>
      <c r="J80" s="860"/>
      <c r="K80" s="860"/>
      <c r="L80" s="860"/>
      <c r="M80" s="860"/>
      <c r="N80" s="860"/>
      <c r="O80" s="860"/>
      <c r="P80" s="861"/>
      <c r="Q80" s="862"/>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15">
      <c r="A81" s="233">
        <v>14</v>
      </c>
      <c r="B81" s="859"/>
      <c r="C81" s="860"/>
      <c r="D81" s="860"/>
      <c r="E81" s="860"/>
      <c r="F81" s="860"/>
      <c r="G81" s="860"/>
      <c r="H81" s="860"/>
      <c r="I81" s="860"/>
      <c r="J81" s="860"/>
      <c r="K81" s="860"/>
      <c r="L81" s="860"/>
      <c r="M81" s="860"/>
      <c r="N81" s="860"/>
      <c r="O81" s="860"/>
      <c r="P81" s="861"/>
      <c r="Q81" s="862"/>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15">
      <c r="A82" s="233">
        <v>15</v>
      </c>
      <c r="B82" s="859"/>
      <c r="C82" s="860"/>
      <c r="D82" s="860"/>
      <c r="E82" s="860"/>
      <c r="F82" s="860"/>
      <c r="G82" s="860"/>
      <c r="H82" s="860"/>
      <c r="I82" s="860"/>
      <c r="J82" s="860"/>
      <c r="K82" s="860"/>
      <c r="L82" s="860"/>
      <c r="M82" s="860"/>
      <c r="N82" s="860"/>
      <c r="O82" s="860"/>
      <c r="P82" s="861"/>
      <c r="Q82" s="862"/>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15">
      <c r="A83" s="233">
        <v>16</v>
      </c>
      <c r="B83" s="859"/>
      <c r="C83" s="860"/>
      <c r="D83" s="860"/>
      <c r="E83" s="860"/>
      <c r="F83" s="860"/>
      <c r="G83" s="860"/>
      <c r="H83" s="860"/>
      <c r="I83" s="860"/>
      <c r="J83" s="860"/>
      <c r="K83" s="860"/>
      <c r="L83" s="860"/>
      <c r="M83" s="860"/>
      <c r="N83" s="860"/>
      <c r="O83" s="860"/>
      <c r="P83" s="861"/>
      <c r="Q83" s="862"/>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15">
      <c r="A84" s="233">
        <v>17</v>
      </c>
      <c r="B84" s="859"/>
      <c r="C84" s="860"/>
      <c r="D84" s="860"/>
      <c r="E84" s="860"/>
      <c r="F84" s="860"/>
      <c r="G84" s="860"/>
      <c r="H84" s="860"/>
      <c r="I84" s="860"/>
      <c r="J84" s="860"/>
      <c r="K84" s="860"/>
      <c r="L84" s="860"/>
      <c r="M84" s="860"/>
      <c r="N84" s="860"/>
      <c r="O84" s="860"/>
      <c r="P84" s="861"/>
      <c r="Q84" s="862"/>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15">
      <c r="A85" s="233">
        <v>18</v>
      </c>
      <c r="B85" s="859"/>
      <c r="C85" s="860"/>
      <c r="D85" s="860"/>
      <c r="E85" s="860"/>
      <c r="F85" s="860"/>
      <c r="G85" s="860"/>
      <c r="H85" s="860"/>
      <c r="I85" s="860"/>
      <c r="J85" s="860"/>
      <c r="K85" s="860"/>
      <c r="L85" s="860"/>
      <c r="M85" s="860"/>
      <c r="N85" s="860"/>
      <c r="O85" s="860"/>
      <c r="P85" s="861"/>
      <c r="Q85" s="862"/>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15">
      <c r="A86" s="233">
        <v>19</v>
      </c>
      <c r="B86" s="859"/>
      <c r="C86" s="860"/>
      <c r="D86" s="860"/>
      <c r="E86" s="860"/>
      <c r="F86" s="860"/>
      <c r="G86" s="860"/>
      <c r="H86" s="860"/>
      <c r="I86" s="860"/>
      <c r="J86" s="860"/>
      <c r="K86" s="860"/>
      <c r="L86" s="860"/>
      <c r="M86" s="860"/>
      <c r="N86" s="860"/>
      <c r="O86" s="860"/>
      <c r="P86" s="861"/>
      <c r="Q86" s="862"/>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15">
      <c r="A87" s="239">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6"/>
      <c r="BF87" s="236"/>
      <c r="BG87" s="236"/>
      <c r="BH87" s="236"/>
      <c r="BI87" s="236"/>
      <c r="BJ87" s="236"/>
      <c r="BK87" s="236"/>
      <c r="BL87" s="236"/>
      <c r="BM87" s="236"/>
      <c r="BN87" s="236"/>
      <c r="BO87" s="236"/>
      <c r="BP87" s="236"/>
      <c r="BQ87" s="233">
        <v>81</v>
      </c>
      <c r="BR87" s="238"/>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
      <c r="A88" s="235" t="s">
        <v>377</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780">
        <f>IF(SUM(AF68:AJ87)=0,"-",SUM(AF68:AJ87))</f>
        <v>336</v>
      </c>
      <c r="AG88" s="780"/>
      <c r="AH88" s="780"/>
      <c r="AI88" s="780"/>
      <c r="AJ88" s="780"/>
      <c r="AK88" s="785"/>
      <c r="AL88" s="785"/>
      <c r="AM88" s="785"/>
      <c r="AN88" s="785"/>
      <c r="AO88" s="785"/>
      <c r="AP88" s="780">
        <f>IF(SUM(AP68:AT87)=0,"-",SUM(AP68:AT87))</f>
        <v>670</v>
      </c>
      <c r="AQ88" s="780"/>
      <c r="AR88" s="780"/>
      <c r="AS88" s="780"/>
      <c r="AT88" s="780"/>
      <c r="AU88" s="780">
        <f>IF(SUM(AU68:AY87)=0,"-",SUM(AU68:AY87))</f>
        <v>297</v>
      </c>
      <c r="AV88" s="780"/>
      <c r="AW88" s="780"/>
      <c r="AX88" s="780"/>
      <c r="AY88" s="780"/>
      <c r="AZ88" s="835"/>
      <c r="BA88" s="835"/>
      <c r="BB88" s="835"/>
      <c r="BC88" s="835"/>
      <c r="BD88" s="836"/>
      <c r="BE88" s="236"/>
      <c r="BF88" s="236"/>
      <c r="BG88" s="236"/>
      <c r="BH88" s="236"/>
      <c r="BI88" s="236"/>
      <c r="BJ88" s="236"/>
      <c r="BK88" s="236"/>
      <c r="BL88" s="236"/>
      <c r="BM88" s="236"/>
      <c r="BN88" s="236"/>
      <c r="BO88" s="236"/>
      <c r="BP88" s="236"/>
      <c r="BQ88" s="233">
        <v>82</v>
      </c>
      <c r="BR88" s="238"/>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398</v>
      </c>
      <c r="BS102" s="777"/>
      <c r="BT102" s="777"/>
      <c r="BU102" s="777"/>
      <c r="BV102" s="777"/>
      <c r="BW102" s="777"/>
      <c r="BX102" s="777"/>
      <c r="BY102" s="777"/>
      <c r="BZ102" s="777"/>
      <c r="CA102" s="777"/>
      <c r="CB102" s="777"/>
      <c r="CC102" s="777"/>
      <c r="CD102" s="777"/>
      <c r="CE102" s="777"/>
      <c r="CF102" s="777"/>
      <c r="CG102" s="778"/>
      <c r="CH102" s="873"/>
      <c r="CI102" s="874"/>
      <c r="CJ102" s="874"/>
      <c r="CK102" s="874"/>
      <c r="CL102" s="875"/>
      <c r="CM102" s="873"/>
      <c r="CN102" s="874"/>
      <c r="CO102" s="874"/>
      <c r="CP102" s="874"/>
      <c r="CQ102" s="875"/>
      <c r="CR102" s="780">
        <f>IF(SUM(CR7:CV101)=0,"-",SUM(CR7:CV101))</f>
        <v>18</v>
      </c>
      <c r="CS102" s="780"/>
      <c r="CT102" s="780"/>
      <c r="CU102" s="780"/>
      <c r="CV102" s="780"/>
      <c r="CW102" s="876" t="str">
        <f t="shared" ref="CW102" si="5">IF(SUM(CW7:DA101)=0,"-",SUM(CW7:DA101))</f>
        <v>-</v>
      </c>
      <c r="CX102" s="831"/>
      <c r="CY102" s="831"/>
      <c r="CZ102" s="831"/>
      <c r="DA102" s="877"/>
      <c r="DB102" s="876" t="str">
        <f t="shared" ref="DB102" si="6">IF(SUM(DB7:DF101)=0,"-",SUM(DB7:DF101))</f>
        <v>-</v>
      </c>
      <c r="DC102" s="831"/>
      <c r="DD102" s="831"/>
      <c r="DE102" s="831"/>
      <c r="DF102" s="877"/>
      <c r="DG102" s="876" t="str">
        <f t="shared" ref="DG102" si="7">IF(SUM(DG7:DK101)=0,"-",SUM(DG7:DK101))</f>
        <v>-</v>
      </c>
      <c r="DH102" s="831"/>
      <c r="DI102" s="831"/>
      <c r="DJ102" s="831"/>
      <c r="DK102" s="877"/>
      <c r="DL102" s="876" t="str">
        <f t="shared" ref="DL102" si="8">IF(SUM(DL7:DP101)=0,"-",SUM(DL7:DP101))</f>
        <v>-</v>
      </c>
      <c r="DM102" s="831"/>
      <c r="DN102" s="831"/>
      <c r="DO102" s="831"/>
      <c r="DP102" s="877"/>
      <c r="DQ102" s="876" t="str">
        <f t="shared" ref="DQ102" si="9">IF(SUM(DQ7:DU101)=0,"-",SUM(DQ7:DU101))</f>
        <v>-</v>
      </c>
      <c r="DR102" s="831"/>
      <c r="DS102" s="831"/>
      <c r="DT102" s="831"/>
      <c r="DU102" s="877"/>
      <c r="DV102" s="776"/>
      <c r="DW102" s="777"/>
      <c r="DX102" s="777"/>
      <c r="DY102" s="777"/>
      <c r="DZ102" s="900"/>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1" t="s">
        <v>399</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2" t="s">
        <v>400</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3" t="s">
        <v>403</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404</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15">
      <c r="A109" s="898" t="s">
        <v>405</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406</v>
      </c>
      <c r="AB109" s="879"/>
      <c r="AC109" s="879"/>
      <c r="AD109" s="879"/>
      <c r="AE109" s="880"/>
      <c r="AF109" s="878" t="s">
        <v>407</v>
      </c>
      <c r="AG109" s="879"/>
      <c r="AH109" s="879"/>
      <c r="AI109" s="879"/>
      <c r="AJ109" s="880"/>
      <c r="AK109" s="878" t="s">
        <v>295</v>
      </c>
      <c r="AL109" s="879"/>
      <c r="AM109" s="879"/>
      <c r="AN109" s="879"/>
      <c r="AO109" s="880"/>
      <c r="AP109" s="878" t="s">
        <v>408</v>
      </c>
      <c r="AQ109" s="879"/>
      <c r="AR109" s="879"/>
      <c r="AS109" s="879"/>
      <c r="AT109" s="881"/>
      <c r="AU109" s="898" t="s">
        <v>405</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406</v>
      </c>
      <c r="BR109" s="879"/>
      <c r="BS109" s="879"/>
      <c r="BT109" s="879"/>
      <c r="BU109" s="880"/>
      <c r="BV109" s="878" t="s">
        <v>407</v>
      </c>
      <c r="BW109" s="879"/>
      <c r="BX109" s="879"/>
      <c r="BY109" s="879"/>
      <c r="BZ109" s="880"/>
      <c r="CA109" s="878" t="s">
        <v>295</v>
      </c>
      <c r="CB109" s="879"/>
      <c r="CC109" s="879"/>
      <c r="CD109" s="879"/>
      <c r="CE109" s="880"/>
      <c r="CF109" s="899" t="s">
        <v>408</v>
      </c>
      <c r="CG109" s="899"/>
      <c r="CH109" s="899"/>
      <c r="CI109" s="899"/>
      <c r="CJ109" s="899"/>
      <c r="CK109" s="878" t="s">
        <v>409</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406</v>
      </c>
      <c r="DH109" s="879"/>
      <c r="DI109" s="879"/>
      <c r="DJ109" s="879"/>
      <c r="DK109" s="880"/>
      <c r="DL109" s="878" t="s">
        <v>407</v>
      </c>
      <c r="DM109" s="879"/>
      <c r="DN109" s="879"/>
      <c r="DO109" s="879"/>
      <c r="DP109" s="880"/>
      <c r="DQ109" s="878" t="s">
        <v>295</v>
      </c>
      <c r="DR109" s="879"/>
      <c r="DS109" s="879"/>
      <c r="DT109" s="879"/>
      <c r="DU109" s="880"/>
      <c r="DV109" s="878" t="s">
        <v>408</v>
      </c>
      <c r="DW109" s="879"/>
      <c r="DX109" s="879"/>
      <c r="DY109" s="879"/>
      <c r="DZ109" s="881"/>
    </row>
    <row r="110" spans="1:131" s="224" customFormat="1" ht="26.25" customHeight="1" x14ac:dyDescent="0.15">
      <c r="A110" s="882" t="s">
        <v>410</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1677486</v>
      </c>
      <c r="AB110" s="886"/>
      <c r="AC110" s="886"/>
      <c r="AD110" s="886"/>
      <c r="AE110" s="887"/>
      <c r="AF110" s="888">
        <v>1738589</v>
      </c>
      <c r="AG110" s="886"/>
      <c r="AH110" s="886"/>
      <c r="AI110" s="886"/>
      <c r="AJ110" s="887"/>
      <c r="AK110" s="888">
        <v>1918982</v>
      </c>
      <c r="AL110" s="886"/>
      <c r="AM110" s="886"/>
      <c r="AN110" s="886"/>
      <c r="AO110" s="887"/>
      <c r="AP110" s="889">
        <v>52.8</v>
      </c>
      <c r="AQ110" s="890"/>
      <c r="AR110" s="890"/>
      <c r="AS110" s="890"/>
      <c r="AT110" s="891"/>
      <c r="AU110" s="892" t="s">
        <v>69</v>
      </c>
      <c r="AV110" s="893"/>
      <c r="AW110" s="893"/>
      <c r="AX110" s="893"/>
      <c r="AY110" s="893"/>
      <c r="AZ110" s="915" t="s">
        <v>411</v>
      </c>
      <c r="BA110" s="883"/>
      <c r="BB110" s="883"/>
      <c r="BC110" s="883"/>
      <c r="BD110" s="883"/>
      <c r="BE110" s="883"/>
      <c r="BF110" s="883"/>
      <c r="BG110" s="883"/>
      <c r="BH110" s="883"/>
      <c r="BI110" s="883"/>
      <c r="BJ110" s="883"/>
      <c r="BK110" s="883"/>
      <c r="BL110" s="883"/>
      <c r="BM110" s="883"/>
      <c r="BN110" s="883"/>
      <c r="BO110" s="883"/>
      <c r="BP110" s="884"/>
      <c r="BQ110" s="916">
        <v>11702282</v>
      </c>
      <c r="BR110" s="917"/>
      <c r="BS110" s="917"/>
      <c r="BT110" s="917"/>
      <c r="BU110" s="917"/>
      <c r="BV110" s="917">
        <v>13955275</v>
      </c>
      <c r="BW110" s="917"/>
      <c r="BX110" s="917"/>
      <c r="BY110" s="917"/>
      <c r="BZ110" s="917"/>
      <c r="CA110" s="917">
        <v>14895328</v>
      </c>
      <c r="CB110" s="917"/>
      <c r="CC110" s="917"/>
      <c r="CD110" s="917"/>
      <c r="CE110" s="917"/>
      <c r="CF110" s="930">
        <v>410</v>
      </c>
      <c r="CG110" s="931"/>
      <c r="CH110" s="931"/>
      <c r="CI110" s="931"/>
      <c r="CJ110" s="931"/>
      <c r="CK110" s="932" t="s">
        <v>412</v>
      </c>
      <c r="CL110" s="933"/>
      <c r="CM110" s="915" t="s">
        <v>413</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121</v>
      </c>
      <c r="DH110" s="917"/>
      <c r="DI110" s="917"/>
      <c r="DJ110" s="917"/>
      <c r="DK110" s="917"/>
      <c r="DL110" s="917" t="s">
        <v>121</v>
      </c>
      <c r="DM110" s="917"/>
      <c r="DN110" s="917"/>
      <c r="DO110" s="917"/>
      <c r="DP110" s="917"/>
      <c r="DQ110" s="917" t="s">
        <v>121</v>
      </c>
      <c r="DR110" s="917"/>
      <c r="DS110" s="917"/>
      <c r="DT110" s="917"/>
      <c r="DU110" s="917"/>
      <c r="DV110" s="918" t="s">
        <v>121</v>
      </c>
      <c r="DW110" s="918"/>
      <c r="DX110" s="918"/>
      <c r="DY110" s="918"/>
      <c r="DZ110" s="919"/>
    </row>
    <row r="111" spans="1:131" s="224" customFormat="1" ht="26.25" customHeight="1" x14ac:dyDescent="0.15">
      <c r="A111" s="920" t="s">
        <v>414</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121</v>
      </c>
      <c r="AB111" s="924"/>
      <c r="AC111" s="924"/>
      <c r="AD111" s="924"/>
      <c r="AE111" s="925"/>
      <c r="AF111" s="926" t="s">
        <v>121</v>
      </c>
      <c r="AG111" s="924"/>
      <c r="AH111" s="924"/>
      <c r="AI111" s="924"/>
      <c r="AJ111" s="925"/>
      <c r="AK111" s="926" t="s">
        <v>121</v>
      </c>
      <c r="AL111" s="924"/>
      <c r="AM111" s="924"/>
      <c r="AN111" s="924"/>
      <c r="AO111" s="925"/>
      <c r="AP111" s="927" t="s">
        <v>121</v>
      </c>
      <c r="AQ111" s="928"/>
      <c r="AR111" s="928"/>
      <c r="AS111" s="928"/>
      <c r="AT111" s="929"/>
      <c r="AU111" s="894"/>
      <c r="AV111" s="895"/>
      <c r="AW111" s="895"/>
      <c r="AX111" s="895"/>
      <c r="AY111" s="895"/>
      <c r="AZ111" s="908" t="s">
        <v>415</v>
      </c>
      <c r="BA111" s="909"/>
      <c r="BB111" s="909"/>
      <c r="BC111" s="909"/>
      <c r="BD111" s="909"/>
      <c r="BE111" s="909"/>
      <c r="BF111" s="909"/>
      <c r="BG111" s="909"/>
      <c r="BH111" s="909"/>
      <c r="BI111" s="909"/>
      <c r="BJ111" s="909"/>
      <c r="BK111" s="909"/>
      <c r="BL111" s="909"/>
      <c r="BM111" s="909"/>
      <c r="BN111" s="909"/>
      <c r="BO111" s="909"/>
      <c r="BP111" s="910"/>
      <c r="BQ111" s="911" t="s">
        <v>121</v>
      </c>
      <c r="BR111" s="912"/>
      <c r="BS111" s="912"/>
      <c r="BT111" s="912"/>
      <c r="BU111" s="912"/>
      <c r="BV111" s="912" t="s">
        <v>121</v>
      </c>
      <c r="BW111" s="912"/>
      <c r="BX111" s="912"/>
      <c r="BY111" s="912"/>
      <c r="BZ111" s="912"/>
      <c r="CA111" s="912" t="s">
        <v>121</v>
      </c>
      <c r="CB111" s="912"/>
      <c r="CC111" s="912"/>
      <c r="CD111" s="912"/>
      <c r="CE111" s="912"/>
      <c r="CF111" s="906" t="s">
        <v>121</v>
      </c>
      <c r="CG111" s="907"/>
      <c r="CH111" s="907"/>
      <c r="CI111" s="907"/>
      <c r="CJ111" s="907"/>
      <c r="CK111" s="934"/>
      <c r="CL111" s="935"/>
      <c r="CM111" s="908" t="s">
        <v>416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121</v>
      </c>
      <c r="DH111" s="912"/>
      <c r="DI111" s="912"/>
      <c r="DJ111" s="912"/>
      <c r="DK111" s="912"/>
      <c r="DL111" s="912" t="s">
        <v>121</v>
      </c>
      <c r="DM111" s="912"/>
      <c r="DN111" s="912"/>
      <c r="DO111" s="912"/>
      <c r="DP111" s="912"/>
      <c r="DQ111" s="912" t="s">
        <v>121</v>
      </c>
      <c r="DR111" s="912"/>
      <c r="DS111" s="912"/>
      <c r="DT111" s="912"/>
      <c r="DU111" s="912"/>
      <c r="DV111" s="913" t="s">
        <v>121</v>
      </c>
      <c r="DW111" s="913"/>
      <c r="DX111" s="913"/>
      <c r="DY111" s="913"/>
      <c r="DZ111" s="914"/>
    </row>
    <row r="112" spans="1:131" s="224" customFormat="1" ht="26.25" customHeight="1" x14ac:dyDescent="0.15">
      <c r="A112" s="938" t="s">
        <v>417</v>
      </c>
      <c r="B112" s="939"/>
      <c r="C112" s="909" t="s">
        <v>418</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121</v>
      </c>
      <c r="AB112" s="945"/>
      <c r="AC112" s="945"/>
      <c r="AD112" s="945"/>
      <c r="AE112" s="946"/>
      <c r="AF112" s="947" t="s">
        <v>121</v>
      </c>
      <c r="AG112" s="945"/>
      <c r="AH112" s="945"/>
      <c r="AI112" s="945"/>
      <c r="AJ112" s="946"/>
      <c r="AK112" s="947" t="s">
        <v>121</v>
      </c>
      <c r="AL112" s="945"/>
      <c r="AM112" s="945"/>
      <c r="AN112" s="945"/>
      <c r="AO112" s="946"/>
      <c r="AP112" s="948" t="s">
        <v>121</v>
      </c>
      <c r="AQ112" s="949"/>
      <c r="AR112" s="949"/>
      <c r="AS112" s="949"/>
      <c r="AT112" s="950"/>
      <c r="AU112" s="894"/>
      <c r="AV112" s="895"/>
      <c r="AW112" s="895"/>
      <c r="AX112" s="895"/>
      <c r="AY112" s="895"/>
      <c r="AZ112" s="908" t="s">
        <v>419</v>
      </c>
      <c r="BA112" s="909"/>
      <c r="BB112" s="909"/>
      <c r="BC112" s="909"/>
      <c r="BD112" s="909"/>
      <c r="BE112" s="909"/>
      <c r="BF112" s="909"/>
      <c r="BG112" s="909"/>
      <c r="BH112" s="909"/>
      <c r="BI112" s="909"/>
      <c r="BJ112" s="909"/>
      <c r="BK112" s="909"/>
      <c r="BL112" s="909"/>
      <c r="BM112" s="909"/>
      <c r="BN112" s="909"/>
      <c r="BO112" s="909"/>
      <c r="BP112" s="910"/>
      <c r="BQ112" s="911">
        <v>662672</v>
      </c>
      <c r="BR112" s="912"/>
      <c r="BS112" s="912"/>
      <c r="BT112" s="912"/>
      <c r="BU112" s="912"/>
      <c r="BV112" s="912">
        <v>630384</v>
      </c>
      <c r="BW112" s="912"/>
      <c r="BX112" s="912"/>
      <c r="BY112" s="912"/>
      <c r="BZ112" s="912"/>
      <c r="CA112" s="912">
        <v>550509</v>
      </c>
      <c r="CB112" s="912"/>
      <c r="CC112" s="912"/>
      <c r="CD112" s="912"/>
      <c r="CE112" s="912"/>
      <c r="CF112" s="906">
        <v>15.2</v>
      </c>
      <c r="CG112" s="907"/>
      <c r="CH112" s="907"/>
      <c r="CI112" s="907"/>
      <c r="CJ112" s="907"/>
      <c r="CK112" s="934"/>
      <c r="CL112" s="935"/>
      <c r="CM112" s="908" t="s">
        <v>420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121</v>
      </c>
      <c r="DH112" s="912"/>
      <c r="DI112" s="912"/>
      <c r="DJ112" s="912"/>
      <c r="DK112" s="912"/>
      <c r="DL112" s="912" t="s">
        <v>121</v>
      </c>
      <c r="DM112" s="912"/>
      <c r="DN112" s="912"/>
      <c r="DO112" s="912"/>
      <c r="DP112" s="912"/>
      <c r="DQ112" s="912" t="s">
        <v>121</v>
      </c>
      <c r="DR112" s="912"/>
      <c r="DS112" s="912"/>
      <c r="DT112" s="912"/>
      <c r="DU112" s="912"/>
      <c r="DV112" s="913" t="s">
        <v>121</v>
      </c>
      <c r="DW112" s="913"/>
      <c r="DX112" s="913"/>
      <c r="DY112" s="913"/>
      <c r="DZ112" s="914"/>
    </row>
    <row r="113" spans="1:130" s="224" customFormat="1" ht="26.25" customHeight="1" x14ac:dyDescent="0.15">
      <c r="A113" s="940"/>
      <c r="B113" s="941"/>
      <c r="C113" s="909" t="s">
        <v>421</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81453</v>
      </c>
      <c r="AB113" s="924"/>
      <c r="AC113" s="924"/>
      <c r="AD113" s="924"/>
      <c r="AE113" s="925"/>
      <c r="AF113" s="926">
        <v>64513</v>
      </c>
      <c r="AG113" s="924"/>
      <c r="AH113" s="924"/>
      <c r="AI113" s="924"/>
      <c r="AJ113" s="925"/>
      <c r="AK113" s="926">
        <v>44547</v>
      </c>
      <c r="AL113" s="924"/>
      <c r="AM113" s="924"/>
      <c r="AN113" s="924"/>
      <c r="AO113" s="925"/>
      <c r="AP113" s="927">
        <v>1.2</v>
      </c>
      <c r="AQ113" s="928"/>
      <c r="AR113" s="928"/>
      <c r="AS113" s="928"/>
      <c r="AT113" s="929"/>
      <c r="AU113" s="894"/>
      <c r="AV113" s="895"/>
      <c r="AW113" s="895"/>
      <c r="AX113" s="895"/>
      <c r="AY113" s="895"/>
      <c r="AZ113" s="908" t="s">
        <v>422</v>
      </c>
      <c r="BA113" s="909"/>
      <c r="BB113" s="909"/>
      <c r="BC113" s="909"/>
      <c r="BD113" s="909"/>
      <c r="BE113" s="909"/>
      <c r="BF113" s="909"/>
      <c r="BG113" s="909"/>
      <c r="BH113" s="909"/>
      <c r="BI113" s="909"/>
      <c r="BJ113" s="909"/>
      <c r="BK113" s="909"/>
      <c r="BL113" s="909"/>
      <c r="BM113" s="909"/>
      <c r="BN113" s="909"/>
      <c r="BO113" s="909"/>
      <c r="BP113" s="910"/>
      <c r="BQ113" s="911">
        <v>168273</v>
      </c>
      <c r="BR113" s="912"/>
      <c r="BS113" s="912"/>
      <c r="BT113" s="912"/>
      <c r="BU113" s="912"/>
      <c r="BV113" s="912">
        <v>225813</v>
      </c>
      <c r="BW113" s="912"/>
      <c r="BX113" s="912"/>
      <c r="BY113" s="912"/>
      <c r="BZ113" s="912"/>
      <c r="CA113" s="912">
        <v>296280</v>
      </c>
      <c r="CB113" s="912"/>
      <c r="CC113" s="912"/>
      <c r="CD113" s="912"/>
      <c r="CE113" s="912"/>
      <c r="CF113" s="906">
        <v>8.1999999999999993</v>
      </c>
      <c r="CG113" s="907"/>
      <c r="CH113" s="907"/>
      <c r="CI113" s="907"/>
      <c r="CJ113" s="907"/>
      <c r="CK113" s="934"/>
      <c r="CL113" s="935"/>
      <c r="CM113" s="908" t="s">
        <v>423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121</v>
      </c>
      <c r="DH113" s="945"/>
      <c r="DI113" s="945"/>
      <c r="DJ113" s="945"/>
      <c r="DK113" s="946"/>
      <c r="DL113" s="947" t="s">
        <v>121</v>
      </c>
      <c r="DM113" s="945"/>
      <c r="DN113" s="945"/>
      <c r="DO113" s="945"/>
      <c r="DP113" s="946"/>
      <c r="DQ113" s="947" t="s">
        <v>121</v>
      </c>
      <c r="DR113" s="945"/>
      <c r="DS113" s="945"/>
      <c r="DT113" s="945"/>
      <c r="DU113" s="946"/>
      <c r="DV113" s="948" t="s">
        <v>121</v>
      </c>
      <c r="DW113" s="949"/>
      <c r="DX113" s="949"/>
      <c r="DY113" s="949"/>
      <c r="DZ113" s="950"/>
    </row>
    <row r="114" spans="1:130" s="224" customFormat="1" ht="26.25" customHeight="1" x14ac:dyDescent="0.15">
      <c r="A114" s="940"/>
      <c r="B114" s="941"/>
      <c r="C114" s="909" t="s">
        <v>424</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31112</v>
      </c>
      <c r="AB114" s="945"/>
      <c r="AC114" s="945"/>
      <c r="AD114" s="945"/>
      <c r="AE114" s="946"/>
      <c r="AF114" s="947">
        <v>20513</v>
      </c>
      <c r="AG114" s="945"/>
      <c r="AH114" s="945"/>
      <c r="AI114" s="945"/>
      <c r="AJ114" s="946"/>
      <c r="AK114" s="947">
        <v>25316</v>
      </c>
      <c r="AL114" s="945"/>
      <c r="AM114" s="945"/>
      <c r="AN114" s="945"/>
      <c r="AO114" s="946"/>
      <c r="AP114" s="948">
        <v>0.7</v>
      </c>
      <c r="AQ114" s="949"/>
      <c r="AR114" s="949"/>
      <c r="AS114" s="949"/>
      <c r="AT114" s="950"/>
      <c r="AU114" s="894"/>
      <c r="AV114" s="895"/>
      <c r="AW114" s="895"/>
      <c r="AX114" s="895"/>
      <c r="AY114" s="895"/>
      <c r="AZ114" s="908" t="s">
        <v>425</v>
      </c>
      <c r="BA114" s="909"/>
      <c r="BB114" s="909"/>
      <c r="BC114" s="909"/>
      <c r="BD114" s="909"/>
      <c r="BE114" s="909"/>
      <c r="BF114" s="909"/>
      <c r="BG114" s="909"/>
      <c r="BH114" s="909"/>
      <c r="BI114" s="909"/>
      <c r="BJ114" s="909"/>
      <c r="BK114" s="909"/>
      <c r="BL114" s="909"/>
      <c r="BM114" s="909"/>
      <c r="BN114" s="909"/>
      <c r="BO114" s="909"/>
      <c r="BP114" s="910"/>
      <c r="BQ114" s="911">
        <v>700090</v>
      </c>
      <c r="BR114" s="912"/>
      <c r="BS114" s="912"/>
      <c r="BT114" s="912"/>
      <c r="BU114" s="912"/>
      <c r="BV114" s="912">
        <v>686419</v>
      </c>
      <c r="BW114" s="912"/>
      <c r="BX114" s="912"/>
      <c r="BY114" s="912"/>
      <c r="BZ114" s="912"/>
      <c r="CA114" s="912">
        <v>672239</v>
      </c>
      <c r="CB114" s="912"/>
      <c r="CC114" s="912"/>
      <c r="CD114" s="912"/>
      <c r="CE114" s="912"/>
      <c r="CF114" s="906">
        <v>18.5</v>
      </c>
      <c r="CG114" s="907"/>
      <c r="CH114" s="907"/>
      <c r="CI114" s="907"/>
      <c r="CJ114" s="907"/>
      <c r="CK114" s="934"/>
      <c r="CL114" s="935"/>
      <c r="CM114" s="908" t="s">
        <v>426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121</v>
      </c>
      <c r="DH114" s="945"/>
      <c r="DI114" s="945"/>
      <c r="DJ114" s="945"/>
      <c r="DK114" s="946"/>
      <c r="DL114" s="947" t="s">
        <v>121</v>
      </c>
      <c r="DM114" s="945"/>
      <c r="DN114" s="945"/>
      <c r="DO114" s="945"/>
      <c r="DP114" s="946"/>
      <c r="DQ114" s="947" t="s">
        <v>121</v>
      </c>
      <c r="DR114" s="945"/>
      <c r="DS114" s="945"/>
      <c r="DT114" s="945"/>
      <c r="DU114" s="946"/>
      <c r="DV114" s="948" t="s">
        <v>121</v>
      </c>
      <c r="DW114" s="949"/>
      <c r="DX114" s="949"/>
      <c r="DY114" s="949"/>
      <c r="DZ114" s="950"/>
    </row>
    <row r="115" spans="1:130" s="224" customFormat="1" ht="26.25" customHeight="1" x14ac:dyDescent="0.15">
      <c r="A115" s="940"/>
      <c r="B115" s="941"/>
      <c r="C115" s="909" t="s">
        <v>427</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v>20033</v>
      </c>
      <c r="AB115" s="924"/>
      <c r="AC115" s="924"/>
      <c r="AD115" s="924"/>
      <c r="AE115" s="925"/>
      <c r="AF115" s="926">
        <v>19010</v>
      </c>
      <c r="AG115" s="924"/>
      <c r="AH115" s="924"/>
      <c r="AI115" s="924"/>
      <c r="AJ115" s="925"/>
      <c r="AK115" s="926">
        <v>24747</v>
      </c>
      <c r="AL115" s="924"/>
      <c r="AM115" s="924"/>
      <c r="AN115" s="924"/>
      <c r="AO115" s="925"/>
      <c r="AP115" s="927">
        <v>0.7</v>
      </c>
      <c r="AQ115" s="928"/>
      <c r="AR115" s="928"/>
      <c r="AS115" s="928"/>
      <c r="AT115" s="929"/>
      <c r="AU115" s="894"/>
      <c r="AV115" s="895"/>
      <c r="AW115" s="895"/>
      <c r="AX115" s="895"/>
      <c r="AY115" s="895"/>
      <c r="AZ115" s="908" t="s">
        <v>428</v>
      </c>
      <c r="BA115" s="909"/>
      <c r="BB115" s="909"/>
      <c r="BC115" s="909"/>
      <c r="BD115" s="909"/>
      <c r="BE115" s="909"/>
      <c r="BF115" s="909"/>
      <c r="BG115" s="909"/>
      <c r="BH115" s="909"/>
      <c r="BI115" s="909"/>
      <c r="BJ115" s="909"/>
      <c r="BK115" s="909"/>
      <c r="BL115" s="909"/>
      <c r="BM115" s="909"/>
      <c r="BN115" s="909"/>
      <c r="BO115" s="909"/>
      <c r="BP115" s="910"/>
      <c r="BQ115" s="911" t="s">
        <v>121</v>
      </c>
      <c r="BR115" s="912"/>
      <c r="BS115" s="912"/>
      <c r="BT115" s="912"/>
      <c r="BU115" s="912"/>
      <c r="BV115" s="912" t="s">
        <v>121</v>
      </c>
      <c r="BW115" s="912"/>
      <c r="BX115" s="912"/>
      <c r="BY115" s="912"/>
      <c r="BZ115" s="912"/>
      <c r="CA115" s="912" t="s">
        <v>121</v>
      </c>
      <c r="CB115" s="912"/>
      <c r="CC115" s="912"/>
      <c r="CD115" s="912"/>
      <c r="CE115" s="912"/>
      <c r="CF115" s="906" t="s">
        <v>121</v>
      </c>
      <c r="CG115" s="907"/>
      <c r="CH115" s="907"/>
      <c r="CI115" s="907"/>
      <c r="CJ115" s="907"/>
      <c r="CK115" s="934"/>
      <c r="CL115" s="935"/>
      <c r="CM115" s="908" t="s">
        <v>429</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121</v>
      </c>
      <c r="DH115" s="945"/>
      <c r="DI115" s="945"/>
      <c r="DJ115" s="945"/>
      <c r="DK115" s="946"/>
      <c r="DL115" s="947" t="s">
        <v>121</v>
      </c>
      <c r="DM115" s="945"/>
      <c r="DN115" s="945"/>
      <c r="DO115" s="945"/>
      <c r="DP115" s="946"/>
      <c r="DQ115" s="947" t="s">
        <v>121</v>
      </c>
      <c r="DR115" s="945"/>
      <c r="DS115" s="945"/>
      <c r="DT115" s="945"/>
      <c r="DU115" s="946"/>
      <c r="DV115" s="948" t="s">
        <v>121</v>
      </c>
      <c r="DW115" s="949"/>
      <c r="DX115" s="949"/>
      <c r="DY115" s="949"/>
      <c r="DZ115" s="950"/>
    </row>
    <row r="116" spans="1:130" s="224" customFormat="1" ht="26.25" customHeight="1" x14ac:dyDescent="0.15">
      <c r="A116" s="942"/>
      <c r="B116" s="943"/>
      <c r="C116" s="951" t="s">
        <v>430</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v>1453</v>
      </c>
      <c r="AB116" s="945"/>
      <c r="AC116" s="945"/>
      <c r="AD116" s="945"/>
      <c r="AE116" s="946"/>
      <c r="AF116" s="947">
        <v>4607</v>
      </c>
      <c r="AG116" s="945"/>
      <c r="AH116" s="945"/>
      <c r="AI116" s="945"/>
      <c r="AJ116" s="946"/>
      <c r="AK116" s="947">
        <v>4181</v>
      </c>
      <c r="AL116" s="945"/>
      <c r="AM116" s="945"/>
      <c r="AN116" s="945"/>
      <c r="AO116" s="946"/>
      <c r="AP116" s="948">
        <v>0.1</v>
      </c>
      <c r="AQ116" s="949"/>
      <c r="AR116" s="949"/>
      <c r="AS116" s="949"/>
      <c r="AT116" s="950"/>
      <c r="AU116" s="894"/>
      <c r="AV116" s="895"/>
      <c r="AW116" s="895"/>
      <c r="AX116" s="895"/>
      <c r="AY116" s="895"/>
      <c r="AZ116" s="953" t="s">
        <v>431</v>
      </c>
      <c r="BA116" s="954"/>
      <c r="BB116" s="954"/>
      <c r="BC116" s="954"/>
      <c r="BD116" s="954"/>
      <c r="BE116" s="954"/>
      <c r="BF116" s="954"/>
      <c r="BG116" s="954"/>
      <c r="BH116" s="954"/>
      <c r="BI116" s="954"/>
      <c r="BJ116" s="954"/>
      <c r="BK116" s="954"/>
      <c r="BL116" s="954"/>
      <c r="BM116" s="954"/>
      <c r="BN116" s="954"/>
      <c r="BO116" s="954"/>
      <c r="BP116" s="955"/>
      <c r="BQ116" s="911" t="s">
        <v>121</v>
      </c>
      <c r="BR116" s="912"/>
      <c r="BS116" s="912"/>
      <c r="BT116" s="912"/>
      <c r="BU116" s="912"/>
      <c r="BV116" s="912" t="s">
        <v>121</v>
      </c>
      <c r="BW116" s="912"/>
      <c r="BX116" s="912"/>
      <c r="BY116" s="912"/>
      <c r="BZ116" s="912"/>
      <c r="CA116" s="912" t="s">
        <v>121</v>
      </c>
      <c r="CB116" s="912"/>
      <c r="CC116" s="912"/>
      <c r="CD116" s="912"/>
      <c r="CE116" s="912"/>
      <c r="CF116" s="906" t="s">
        <v>121</v>
      </c>
      <c r="CG116" s="907"/>
      <c r="CH116" s="907"/>
      <c r="CI116" s="907"/>
      <c r="CJ116" s="907"/>
      <c r="CK116" s="934"/>
      <c r="CL116" s="935"/>
      <c r="CM116" s="908" t="s">
        <v>432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121</v>
      </c>
      <c r="DH116" s="945"/>
      <c r="DI116" s="945"/>
      <c r="DJ116" s="945"/>
      <c r="DK116" s="946"/>
      <c r="DL116" s="947" t="s">
        <v>121</v>
      </c>
      <c r="DM116" s="945"/>
      <c r="DN116" s="945"/>
      <c r="DO116" s="945"/>
      <c r="DP116" s="946"/>
      <c r="DQ116" s="947" t="s">
        <v>121</v>
      </c>
      <c r="DR116" s="945"/>
      <c r="DS116" s="945"/>
      <c r="DT116" s="945"/>
      <c r="DU116" s="946"/>
      <c r="DV116" s="948" t="s">
        <v>121</v>
      </c>
      <c r="DW116" s="949"/>
      <c r="DX116" s="949"/>
      <c r="DY116" s="949"/>
      <c r="DZ116" s="950"/>
    </row>
    <row r="117" spans="1:130" s="224" customFormat="1" ht="26.25" customHeight="1" x14ac:dyDescent="0.15">
      <c r="A117" s="898" t="s">
        <v>178</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433</v>
      </c>
      <c r="Z117" s="880"/>
      <c r="AA117" s="964">
        <v>1811537</v>
      </c>
      <c r="AB117" s="965"/>
      <c r="AC117" s="965"/>
      <c r="AD117" s="965"/>
      <c r="AE117" s="966"/>
      <c r="AF117" s="967">
        <v>1847232</v>
      </c>
      <c r="AG117" s="965"/>
      <c r="AH117" s="965"/>
      <c r="AI117" s="965"/>
      <c r="AJ117" s="966"/>
      <c r="AK117" s="967">
        <v>2017773</v>
      </c>
      <c r="AL117" s="965"/>
      <c r="AM117" s="965"/>
      <c r="AN117" s="965"/>
      <c r="AO117" s="966"/>
      <c r="AP117" s="968"/>
      <c r="AQ117" s="969"/>
      <c r="AR117" s="969"/>
      <c r="AS117" s="969"/>
      <c r="AT117" s="970"/>
      <c r="AU117" s="894"/>
      <c r="AV117" s="895"/>
      <c r="AW117" s="895"/>
      <c r="AX117" s="895"/>
      <c r="AY117" s="895"/>
      <c r="AZ117" s="960" t="s">
        <v>434</v>
      </c>
      <c r="BA117" s="961"/>
      <c r="BB117" s="961"/>
      <c r="BC117" s="961"/>
      <c r="BD117" s="961"/>
      <c r="BE117" s="961"/>
      <c r="BF117" s="961"/>
      <c r="BG117" s="961"/>
      <c r="BH117" s="961"/>
      <c r="BI117" s="961"/>
      <c r="BJ117" s="961"/>
      <c r="BK117" s="961"/>
      <c r="BL117" s="961"/>
      <c r="BM117" s="961"/>
      <c r="BN117" s="961"/>
      <c r="BO117" s="961"/>
      <c r="BP117" s="962"/>
      <c r="BQ117" s="911" t="s">
        <v>121</v>
      </c>
      <c r="BR117" s="912"/>
      <c r="BS117" s="912"/>
      <c r="BT117" s="912"/>
      <c r="BU117" s="912"/>
      <c r="BV117" s="912" t="s">
        <v>121</v>
      </c>
      <c r="BW117" s="912"/>
      <c r="BX117" s="912"/>
      <c r="BY117" s="912"/>
      <c r="BZ117" s="912"/>
      <c r="CA117" s="912" t="s">
        <v>121</v>
      </c>
      <c r="CB117" s="912"/>
      <c r="CC117" s="912"/>
      <c r="CD117" s="912"/>
      <c r="CE117" s="912"/>
      <c r="CF117" s="906" t="s">
        <v>121</v>
      </c>
      <c r="CG117" s="907"/>
      <c r="CH117" s="907"/>
      <c r="CI117" s="907"/>
      <c r="CJ117" s="907"/>
      <c r="CK117" s="934"/>
      <c r="CL117" s="935"/>
      <c r="CM117" s="908" t="s">
        <v>435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121</v>
      </c>
      <c r="DH117" s="945"/>
      <c r="DI117" s="945"/>
      <c r="DJ117" s="945"/>
      <c r="DK117" s="946"/>
      <c r="DL117" s="947" t="s">
        <v>121</v>
      </c>
      <c r="DM117" s="945"/>
      <c r="DN117" s="945"/>
      <c r="DO117" s="945"/>
      <c r="DP117" s="946"/>
      <c r="DQ117" s="947" t="s">
        <v>121</v>
      </c>
      <c r="DR117" s="945"/>
      <c r="DS117" s="945"/>
      <c r="DT117" s="945"/>
      <c r="DU117" s="946"/>
      <c r="DV117" s="948" t="s">
        <v>121</v>
      </c>
      <c r="DW117" s="949"/>
      <c r="DX117" s="949"/>
      <c r="DY117" s="949"/>
      <c r="DZ117" s="950"/>
    </row>
    <row r="118" spans="1:130" s="224" customFormat="1" ht="26.25" customHeight="1" x14ac:dyDescent="0.15">
      <c r="A118" s="898" t="s">
        <v>409</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406</v>
      </c>
      <c r="AB118" s="879"/>
      <c r="AC118" s="879"/>
      <c r="AD118" s="879"/>
      <c r="AE118" s="880"/>
      <c r="AF118" s="878" t="s">
        <v>407</v>
      </c>
      <c r="AG118" s="879"/>
      <c r="AH118" s="879"/>
      <c r="AI118" s="879"/>
      <c r="AJ118" s="880"/>
      <c r="AK118" s="878" t="s">
        <v>295</v>
      </c>
      <c r="AL118" s="879"/>
      <c r="AM118" s="879"/>
      <c r="AN118" s="879"/>
      <c r="AO118" s="880"/>
      <c r="AP118" s="956" t="s">
        <v>408</v>
      </c>
      <c r="AQ118" s="957"/>
      <c r="AR118" s="957"/>
      <c r="AS118" s="957"/>
      <c r="AT118" s="958"/>
      <c r="AU118" s="894"/>
      <c r="AV118" s="895"/>
      <c r="AW118" s="895"/>
      <c r="AX118" s="895"/>
      <c r="AY118" s="895"/>
      <c r="AZ118" s="959" t="s">
        <v>436</v>
      </c>
      <c r="BA118" s="951"/>
      <c r="BB118" s="951"/>
      <c r="BC118" s="951"/>
      <c r="BD118" s="951"/>
      <c r="BE118" s="951"/>
      <c r="BF118" s="951"/>
      <c r="BG118" s="951"/>
      <c r="BH118" s="951"/>
      <c r="BI118" s="951"/>
      <c r="BJ118" s="951"/>
      <c r="BK118" s="951"/>
      <c r="BL118" s="951"/>
      <c r="BM118" s="951"/>
      <c r="BN118" s="951"/>
      <c r="BO118" s="951"/>
      <c r="BP118" s="952"/>
      <c r="BQ118" s="985" t="s">
        <v>121</v>
      </c>
      <c r="BR118" s="986"/>
      <c r="BS118" s="986"/>
      <c r="BT118" s="986"/>
      <c r="BU118" s="986"/>
      <c r="BV118" s="986" t="s">
        <v>121</v>
      </c>
      <c r="BW118" s="986"/>
      <c r="BX118" s="986"/>
      <c r="BY118" s="986"/>
      <c r="BZ118" s="986"/>
      <c r="CA118" s="986" t="s">
        <v>121</v>
      </c>
      <c r="CB118" s="986"/>
      <c r="CC118" s="986"/>
      <c r="CD118" s="986"/>
      <c r="CE118" s="986"/>
      <c r="CF118" s="906" t="s">
        <v>121</v>
      </c>
      <c r="CG118" s="907"/>
      <c r="CH118" s="907"/>
      <c r="CI118" s="907"/>
      <c r="CJ118" s="907"/>
      <c r="CK118" s="934"/>
      <c r="CL118" s="935"/>
      <c r="CM118" s="908" t="s">
        <v>437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121</v>
      </c>
      <c r="DH118" s="945"/>
      <c r="DI118" s="945"/>
      <c r="DJ118" s="945"/>
      <c r="DK118" s="946"/>
      <c r="DL118" s="947" t="s">
        <v>121</v>
      </c>
      <c r="DM118" s="945"/>
      <c r="DN118" s="945"/>
      <c r="DO118" s="945"/>
      <c r="DP118" s="946"/>
      <c r="DQ118" s="947" t="s">
        <v>121</v>
      </c>
      <c r="DR118" s="945"/>
      <c r="DS118" s="945"/>
      <c r="DT118" s="945"/>
      <c r="DU118" s="946"/>
      <c r="DV118" s="948" t="s">
        <v>121</v>
      </c>
      <c r="DW118" s="949"/>
      <c r="DX118" s="949"/>
      <c r="DY118" s="949"/>
      <c r="DZ118" s="950"/>
    </row>
    <row r="119" spans="1:130" s="224" customFormat="1" ht="26.25" customHeight="1" x14ac:dyDescent="0.15">
      <c r="A119" s="1042" t="s">
        <v>412</v>
      </c>
      <c r="B119" s="933"/>
      <c r="C119" s="915" t="s">
        <v>413</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121</v>
      </c>
      <c r="AB119" s="886"/>
      <c r="AC119" s="886"/>
      <c r="AD119" s="886"/>
      <c r="AE119" s="887"/>
      <c r="AF119" s="888" t="s">
        <v>121</v>
      </c>
      <c r="AG119" s="886"/>
      <c r="AH119" s="886"/>
      <c r="AI119" s="886"/>
      <c r="AJ119" s="887"/>
      <c r="AK119" s="888" t="s">
        <v>121</v>
      </c>
      <c r="AL119" s="886"/>
      <c r="AM119" s="886"/>
      <c r="AN119" s="886"/>
      <c r="AO119" s="887"/>
      <c r="AP119" s="889" t="s">
        <v>121</v>
      </c>
      <c r="AQ119" s="890"/>
      <c r="AR119" s="890"/>
      <c r="AS119" s="890"/>
      <c r="AT119" s="891"/>
      <c r="AU119" s="896"/>
      <c r="AV119" s="897"/>
      <c r="AW119" s="897"/>
      <c r="AX119" s="897"/>
      <c r="AY119" s="897"/>
      <c r="AZ119" s="247" t="s">
        <v>178</v>
      </c>
      <c r="BA119" s="247"/>
      <c r="BB119" s="247"/>
      <c r="BC119" s="247"/>
      <c r="BD119" s="247"/>
      <c r="BE119" s="247"/>
      <c r="BF119" s="247"/>
      <c r="BG119" s="247"/>
      <c r="BH119" s="247"/>
      <c r="BI119" s="247"/>
      <c r="BJ119" s="247"/>
      <c r="BK119" s="247"/>
      <c r="BL119" s="247"/>
      <c r="BM119" s="247"/>
      <c r="BN119" s="247"/>
      <c r="BO119" s="963" t="s">
        <v>438</v>
      </c>
      <c r="BP119" s="991"/>
      <c r="BQ119" s="985">
        <v>13233317</v>
      </c>
      <c r="BR119" s="986"/>
      <c r="BS119" s="986"/>
      <c r="BT119" s="986"/>
      <c r="BU119" s="986"/>
      <c r="BV119" s="986">
        <v>15497891</v>
      </c>
      <c r="BW119" s="986"/>
      <c r="BX119" s="986"/>
      <c r="BY119" s="986"/>
      <c r="BZ119" s="986"/>
      <c r="CA119" s="986">
        <v>16414356</v>
      </c>
      <c r="CB119" s="986"/>
      <c r="CC119" s="986"/>
      <c r="CD119" s="986"/>
      <c r="CE119" s="986"/>
      <c r="CF119" s="987"/>
      <c r="CG119" s="988"/>
      <c r="CH119" s="988"/>
      <c r="CI119" s="988"/>
      <c r="CJ119" s="989"/>
      <c r="CK119" s="936"/>
      <c r="CL119" s="937"/>
      <c r="CM119" s="959" t="s">
        <v>439</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121</v>
      </c>
      <c r="DH119" s="972"/>
      <c r="DI119" s="972"/>
      <c r="DJ119" s="972"/>
      <c r="DK119" s="973"/>
      <c r="DL119" s="971" t="s">
        <v>121</v>
      </c>
      <c r="DM119" s="972"/>
      <c r="DN119" s="972"/>
      <c r="DO119" s="972"/>
      <c r="DP119" s="973"/>
      <c r="DQ119" s="971" t="s">
        <v>121</v>
      </c>
      <c r="DR119" s="972"/>
      <c r="DS119" s="972"/>
      <c r="DT119" s="972"/>
      <c r="DU119" s="973"/>
      <c r="DV119" s="974" t="s">
        <v>121</v>
      </c>
      <c r="DW119" s="975"/>
      <c r="DX119" s="975"/>
      <c r="DY119" s="975"/>
      <c r="DZ119" s="976"/>
    </row>
    <row r="120" spans="1:130" s="224" customFormat="1" ht="26.25" customHeight="1" x14ac:dyDescent="0.15">
      <c r="A120" s="1043"/>
      <c r="B120" s="935"/>
      <c r="C120" s="908" t="s">
        <v>416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121</v>
      </c>
      <c r="AB120" s="945"/>
      <c r="AC120" s="945"/>
      <c r="AD120" s="945"/>
      <c r="AE120" s="946"/>
      <c r="AF120" s="947" t="s">
        <v>121</v>
      </c>
      <c r="AG120" s="945"/>
      <c r="AH120" s="945"/>
      <c r="AI120" s="945"/>
      <c r="AJ120" s="946"/>
      <c r="AK120" s="947" t="s">
        <v>121</v>
      </c>
      <c r="AL120" s="945"/>
      <c r="AM120" s="945"/>
      <c r="AN120" s="945"/>
      <c r="AO120" s="946"/>
      <c r="AP120" s="948" t="s">
        <v>121</v>
      </c>
      <c r="AQ120" s="949"/>
      <c r="AR120" s="949"/>
      <c r="AS120" s="949"/>
      <c r="AT120" s="950"/>
      <c r="AU120" s="977" t="s">
        <v>440</v>
      </c>
      <c r="AV120" s="978"/>
      <c r="AW120" s="978"/>
      <c r="AX120" s="978"/>
      <c r="AY120" s="979"/>
      <c r="AZ120" s="915" t="s">
        <v>441</v>
      </c>
      <c r="BA120" s="883"/>
      <c r="BB120" s="883"/>
      <c r="BC120" s="883"/>
      <c r="BD120" s="883"/>
      <c r="BE120" s="883"/>
      <c r="BF120" s="883"/>
      <c r="BG120" s="883"/>
      <c r="BH120" s="883"/>
      <c r="BI120" s="883"/>
      <c r="BJ120" s="883"/>
      <c r="BK120" s="883"/>
      <c r="BL120" s="883"/>
      <c r="BM120" s="883"/>
      <c r="BN120" s="883"/>
      <c r="BO120" s="883"/>
      <c r="BP120" s="884"/>
      <c r="BQ120" s="916">
        <v>2047065</v>
      </c>
      <c r="BR120" s="917"/>
      <c r="BS120" s="917"/>
      <c r="BT120" s="917"/>
      <c r="BU120" s="917"/>
      <c r="BV120" s="917">
        <v>2282814</v>
      </c>
      <c r="BW120" s="917"/>
      <c r="BX120" s="917"/>
      <c r="BY120" s="917"/>
      <c r="BZ120" s="917"/>
      <c r="CA120" s="917">
        <v>3653902</v>
      </c>
      <c r="CB120" s="917"/>
      <c r="CC120" s="917"/>
      <c r="CD120" s="917"/>
      <c r="CE120" s="917"/>
      <c r="CF120" s="930">
        <v>100.6</v>
      </c>
      <c r="CG120" s="931"/>
      <c r="CH120" s="931"/>
      <c r="CI120" s="931"/>
      <c r="CJ120" s="931"/>
      <c r="CK120" s="992" t="s">
        <v>442</v>
      </c>
      <c r="CL120" s="993"/>
      <c r="CM120" s="993"/>
      <c r="CN120" s="993"/>
      <c r="CO120" s="994"/>
      <c r="CP120" s="1000" t="s">
        <v>390</v>
      </c>
      <c r="CQ120" s="1001"/>
      <c r="CR120" s="1001"/>
      <c r="CS120" s="1001"/>
      <c r="CT120" s="1001"/>
      <c r="CU120" s="1001"/>
      <c r="CV120" s="1001"/>
      <c r="CW120" s="1001"/>
      <c r="CX120" s="1001"/>
      <c r="CY120" s="1001"/>
      <c r="CZ120" s="1001"/>
      <c r="DA120" s="1001"/>
      <c r="DB120" s="1001"/>
      <c r="DC120" s="1001"/>
      <c r="DD120" s="1001"/>
      <c r="DE120" s="1001"/>
      <c r="DF120" s="1002"/>
      <c r="DG120" s="916" t="s">
        <v>121</v>
      </c>
      <c r="DH120" s="917"/>
      <c r="DI120" s="917"/>
      <c r="DJ120" s="917"/>
      <c r="DK120" s="917"/>
      <c r="DL120" s="917" t="s">
        <v>121</v>
      </c>
      <c r="DM120" s="917"/>
      <c r="DN120" s="917"/>
      <c r="DO120" s="917"/>
      <c r="DP120" s="917"/>
      <c r="DQ120" s="917">
        <v>372244</v>
      </c>
      <c r="DR120" s="917"/>
      <c r="DS120" s="917"/>
      <c r="DT120" s="917"/>
      <c r="DU120" s="917"/>
      <c r="DV120" s="918">
        <v>10.199999999999999</v>
      </c>
      <c r="DW120" s="918"/>
      <c r="DX120" s="918"/>
      <c r="DY120" s="918"/>
      <c r="DZ120" s="919"/>
    </row>
    <row r="121" spans="1:130" s="224" customFormat="1" ht="26.25" customHeight="1" x14ac:dyDescent="0.15">
      <c r="A121" s="1043"/>
      <c r="B121" s="935"/>
      <c r="C121" s="960" t="s">
        <v>443</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121</v>
      </c>
      <c r="AB121" s="945"/>
      <c r="AC121" s="945"/>
      <c r="AD121" s="945"/>
      <c r="AE121" s="946"/>
      <c r="AF121" s="947" t="s">
        <v>121</v>
      </c>
      <c r="AG121" s="945"/>
      <c r="AH121" s="945"/>
      <c r="AI121" s="945"/>
      <c r="AJ121" s="946"/>
      <c r="AK121" s="947" t="s">
        <v>121</v>
      </c>
      <c r="AL121" s="945"/>
      <c r="AM121" s="945"/>
      <c r="AN121" s="945"/>
      <c r="AO121" s="946"/>
      <c r="AP121" s="948" t="s">
        <v>121</v>
      </c>
      <c r="AQ121" s="949"/>
      <c r="AR121" s="949"/>
      <c r="AS121" s="949"/>
      <c r="AT121" s="950"/>
      <c r="AU121" s="980"/>
      <c r="AV121" s="981"/>
      <c r="AW121" s="981"/>
      <c r="AX121" s="981"/>
      <c r="AY121" s="982"/>
      <c r="AZ121" s="908" t="s">
        <v>444</v>
      </c>
      <c r="BA121" s="909"/>
      <c r="BB121" s="909"/>
      <c r="BC121" s="909"/>
      <c r="BD121" s="909"/>
      <c r="BE121" s="909"/>
      <c r="BF121" s="909"/>
      <c r="BG121" s="909"/>
      <c r="BH121" s="909"/>
      <c r="BI121" s="909"/>
      <c r="BJ121" s="909"/>
      <c r="BK121" s="909"/>
      <c r="BL121" s="909"/>
      <c r="BM121" s="909"/>
      <c r="BN121" s="909"/>
      <c r="BO121" s="909"/>
      <c r="BP121" s="910"/>
      <c r="BQ121" s="911">
        <v>2546207</v>
      </c>
      <c r="BR121" s="912"/>
      <c r="BS121" s="912"/>
      <c r="BT121" s="912"/>
      <c r="BU121" s="912"/>
      <c r="BV121" s="912">
        <v>2965130</v>
      </c>
      <c r="BW121" s="912"/>
      <c r="BX121" s="912"/>
      <c r="BY121" s="912"/>
      <c r="BZ121" s="912"/>
      <c r="CA121" s="912">
        <v>1709069</v>
      </c>
      <c r="CB121" s="912"/>
      <c r="CC121" s="912"/>
      <c r="CD121" s="912"/>
      <c r="CE121" s="912"/>
      <c r="CF121" s="906">
        <v>47</v>
      </c>
      <c r="CG121" s="907"/>
      <c r="CH121" s="907"/>
      <c r="CI121" s="907"/>
      <c r="CJ121" s="907"/>
      <c r="CK121" s="995"/>
      <c r="CL121" s="996"/>
      <c r="CM121" s="996"/>
      <c r="CN121" s="996"/>
      <c r="CO121" s="997"/>
      <c r="CP121" s="1005" t="s">
        <v>389</v>
      </c>
      <c r="CQ121" s="1006"/>
      <c r="CR121" s="1006"/>
      <c r="CS121" s="1006"/>
      <c r="CT121" s="1006"/>
      <c r="CU121" s="1006"/>
      <c r="CV121" s="1006"/>
      <c r="CW121" s="1006"/>
      <c r="CX121" s="1006"/>
      <c r="CY121" s="1006"/>
      <c r="CZ121" s="1006"/>
      <c r="DA121" s="1006"/>
      <c r="DB121" s="1006"/>
      <c r="DC121" s="1006"/>
      <c r="DD121" s="1006"/>
      <c r="DE121" s="1006"/>
      <c r="DF121" s="1007"/>
      <c r="DG121" s="911" t="s">
        <v>121</v>
      </c>
      <c r="DH121" s="912"/>
      <c r="DI121" s="912"/>
      <c r="DJ121" s="912"/>
      <c r="DK121" s="912"/>
      <c r="DL121" s="912" t="s">
        <v>121</v>
      </c>
      <c r="DM121" s="912"/>
      <c r="DN121" s="912"/>
      <c r="DO121" s="912"/>
      <c r="DP121" s="912"/>
      <c r="DQ121" s="912" t="s">
        <v>121</v>
      </c>
      <c r="DR121" s="912"/>
      <c r="DS121" s="912"/>
      <c r="DT121" s="912"/>
      <c r="DU121" s="912"/>
      <c r="DV121" s="913" t="s">
        <v>121</v>
      </c>
      <c r="DW121" s="913"/>
      <c r="DX121" s="913"/>
      <c r="DY121" s="913"/>
      <c r="DZ121" s="914"/>
    </row>
    <row r="122" spans="1:130" s="224" customFormat="1" ht="26.25" customHeight="1" x14ac:dyDescent="0.15">
      <c r="A122" s="1043"/>
      <c r="B122" s="935"/>
      <c r="C122" s="908" t="s">
        <v>426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121</v>
      </c>
      <c r="AB122" s="945"/>
      <c r="AC122" s="945"/>
      <c r="AD122" s="945"/>
      <c r="AE122" s="946"/>
      <c r="AF122" s="947" t="s">
        <v>121</v>
      </c>
      <c r="AG122" s="945"/>
      <c r="AH122" s="945"/>
      <c r="AI122" s="945"/>
      <c r="AJ122" s="946"/>
      <c r="AK122" s="947" t="s">
        <v>121</v>
      </c>
      <c r="AL122" s="945"/>
      <c r="AM122" s="945"/>
      <c r="AN122" s="945"/>
      <c r="AO122" s="946"/>
      <c r="AP122" s="948" t="s">
        <v>121</v>
      </c>
      <c r="AQ122" s="949"/>
      <c r="AR122" s="949"/>
      <c r="AS122" s="949"/>
      <c r="AT122" s="950"/>
      <c r="AU122" s="980"/>
      <c r="AV122" s="981"/>
      <c r="AW122" s="981"/>
      <c r="AX122" s="981"/>
      <c r="AY122" s="982"/>
      <c r="AZ122" s="959" t="s">
        <v>445</v>
      </c>
      <c r="BA122" s="951"/>
      <c r="BB122" s="951"/>
      <c r="BC122" s="951"/>
      <c r="BD122" s="951"/>
      <c r="BE122" s="951"/>
      <c r="BF122" s="951"/>
      <c r="BG122" s="951"/>
      <c r="BH122" s="951"/>
      <c r="BI122" s="951"/>
      <c r="BJ122" s="951"/>
      <c r="BK122" s="951"/>
      <c r="BL122" s="951"/>
      <c r="BM122" s="951"/>
      <c r="BN122" s="951"/>
      <c r="BO122" s="951"/>
      <c r="BP122" s="952"/>
      <c r="BQ122" s="985">
        <v>8490048</v>
      </c>
      <c r="BR122" s="986"/>
      <c r="BS122" s="986"/>
      <c r="BT122" s="986"/>
      <c r="BU122" s="986"/>
      <c r="BV122" s="986">
        <v>10108946</v>
      </c>
      <c r="BW122" s="986"/>
      <c r="BX122" s="986"/>
      <c r="BY122" s="986"/>
      <c r="BZ122" s="986"/>
      <c r="CA122" s="986">
        <v>10924677</v>
      </c>
      <c r="CB122" s="986"/>
      <c r="CC122" s="986"/>
      <c r="CD122" s="986"/>
      <c r="CE122" s="986"/>
      <c r="CF122" s="1003">
        <v>300.7</v>
      </c>
      <c r="CG122" s="1004"/>
      <c r="CH122" s="1004"/>
      <c r="CI122" s="1004"/>
      <c r="CJ122" s="1004"/>
      <c r="CK122" s="995"/>
      <c r="CL122" s="996"/>
      <c r="CM122" s="996"/>
      <c r="CN122" s="996"/>
      <c r="CO122" s="997"/>
      <c r="CP122" s="1005"/>
      <c r="CQ122" s="1006"/>
      <c r="CR122" s="1006"/>
      <c r="CS122" s="1006"/>
      <c r="CT122" s="1006"/>
      <c r="CU122" s="1006"/>
      <c r="CV122" s="1006"/>
      <c r="CW122" s="1006"/>
      <c r="CX122" s="1006"/>
      <c r="CY122" s="1006"/>
      <c r="CZ122" s="1006"/>
      <c r="DA122" s="1006"/>
      <c r="DB122" s="1006"/>
      <c r="DC122" s="1006"/>
      <c r="DD122" s="1006"/>
      <c r="DE122" s="1006"/>
      <c r="DF122" s="1007"/>
      <c r="DG122" s="911"/>
      <c r="DH122" s="912"/>
      <c r="DI122" s="912"/>
      <c r="DJ122" s="912"/>
      <c r="DK122" s="912"/>
      <c r="DL122" s="912"/>
      <c r="DM122" s="912"/>
      <c r="DN122" s="912"/>
      <c r="DO122" s="912"/>
      <c r="DP122" s="912"/>
      <c r="DQ122" s="912"/>
      <c r="DR122" s="912"/>
      <c r="DS122" s="912"/>
      <c r="DT122" s="912"/>
      <c r="DU122" s="912"/>
      <c r="DV122" s="913"/>
      <c r="DW122" s="913"/>
      <c r="DX122" s="913"/>
      <c r="DY122" s="913"/>
      <c r="DZ122" s="914"/>
    </row>
    <row r="123" spans="1:130" s="224" customFormat="1" ht="26.25" customHeight="1" x14ac:dyDescent="0.15">
      <c r="A123" s="1043"/>
      <c r="B123" s="935"/>
      <c r="C123" s="908" t="s">
        <v>432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121</v>
      </c>
      <c r="AB123" s="945"/>
      <c r="AC123" s="945"/>
      <c r="AD123" s="945"/>
      <c r="AE123" s="946"/>
      <c r="AF123" s="947" t="s">
        <v>121</v>
      </c>
      <c r="AG123" s="945"/>
      <c r="AH123" s="945"/>
      <c r="AI123" s="945"/>
      <c r="AJ123" s="946"/>
      <c r="AK123" s="947" t="s">
        <v>121</v>
      </c>
      <c r="AL123" s="945"/>
      <c r="AM123" s="945"/>
      <c r="AN123" s="945"/>
      <c r="AO123" s="946"/>
      <c r="AP123" s="948" t="s">
        <v>121</v>
      </c>
      <c r="AQ123" s="949"/>
      <c r="AR123" s="949"/>
      <c r="AS123" s="949"/>
      <c r="AT123" s="950"/>
      <c r="AU123" s="983"/>
      <c r="AV123" s="984"/>
      <c r="AW123" s="984"/>
      <c r="AX123" s="984"/>
      <c r="AY123" s="984"/>
      <c r="AZ123" s="247" t="s">
        <v>178</v>
      </c>
      <c r="BA123" s="247"/>
      <c r="BB123" s="247"/>
      <c r="BC123" s="247"/>
      <c r="BD123" s="247"/>
      <c r="BE123" s="247"/>
      <c r="BF123" s="247"/>
      <c r="BG123" s="247"/>
      <c r="BH123" s="247"/>
      <c r="BI123" s="247"/>
      <c r="BJ123" s="247"/>
      <c r="BK123" s="247"/>
      <c r="BL123" s="247"/>
      <c r="BM123" s="247"/>
      <c r="BN123" s="247"/>
      <c r="BO123" s="963" t="s">
        <v>446</v>
      </c>
      <c r="BP123" s="991"/>
      <c r="BQ123" s="1049">
        <v>13083320</v>
      </c>
      <c r="BR123" s="1050"/>
      <c r="BS123" s="1050"/>
      <c r="BT123" s="1050"/>
      <c r="BU123" s="1050"/>
      <c r="BV123" s="1050">
        <v>15356890</v>
      </c>
      <c r="BW123" s="1050"/>
      <c r="BX123" s="1050"/>
      <c r="BY123" s="1050"/>
      <c r="BZ123" s="1050"/>
      <c r="CA123" s="1050">
        <v>16287648</v>
      </c>
      <c r="CB123" s="1050"/>
      <c r="CC123" s="1050"/>
      <c r="CD123" s="1050"/>
      <c r="CE123" s="1050"/>
      <c r="CF123" s="987"/>
      <c r="CG123" s="988"/>
      <c r="CH123" s="988"/>
      <c r="CI123" s="988"/>
      <c r="CJ123" s="989"/>
      <c r="CK123" s="995"/>
      <c r="CL123" s="996"/>
      <c r="CM123" s="996"/>
      <c r="CN123" s="996"/>
      <c r="CO123" s="997"/>
      <c r="CP123" s="1005"/>
      <c r="CQ123" s="1006"/>
      <c r="CR123" s="1006"/>
      <c r="CS123" s="1006"/>
      <c r="CT123" s="1006"/>
      <c r="CU123" s="1006"/>
      <c r="CV123" s="1006"/>
      <c r="CW123" s="1006"/>
      <c r="CX123" s="1006"/>
      <c r="CY123" s="1006"/>
      <c r="CZ123" s="1006"/>
      <c r="DA123" s="1006"/>
      <c r="DB123" s="1006"/>
      <c r="DC123" s="1006"/>
      <c r="DD123" s="1006"/>
      <c r="DE123" s="1006"/>
      <c r="DF123" s="1007"/>
      <c r="DG123" s="944"/>
      <c r="DH123" s="945"/>
      <c r="DI123" s="945"/>
      <c r="DJ123" s="945"/>
      <c r="DK123" s="946"/>
      <c r="DL123" s="947"/>
      <c r="DM123" s="945"/>
      <c r="DN123" s="945"/>
      <c r="DO123" s="945"/>
      <c r="DP123" s="946"/>
      <c r="DQ123" s="947"/>
      <c r="DR123" s="945"/>
      <c r="DS123" s="945"/>
      <c r="DT123" s="945"/>
      <c r="DU123" s="946"/>
      <c r="DV123" s="948"/>
      <c r="DW123" s="949"/>
      <c r="DX123" s="949"/>
      <c r="DY123" s="949"/>
      <c r="DZ123" s="950"/>
    </row>
    <row r="124" spans="1:130" s="224" customFormat="1" ht="26.25" customHeight="1" thickBot="1" x14ac:dyDescent="0.2">
      <c r="A124" s="1043"/>
      <c r="B124" s="935"/>
      <c r="C124" s="908" t="s">
        <v>435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121</v>
      </c>
      <c r="AB124" s="945"/>
      <c r="AC124" s="945"/>
      <c r="AD124" s="945"/>
      <c r="AE124" s="946"/>
      <c r="AF124" s="947" t="s">
        <v>121</v>
      </c>
      <c r="AG124" s="945"/>
      <c r="AH124" s="945"/>
      <c r="AI124" s="945"/>
      <c r="AJ124" s="946"/>
      <c r="AK124" s="947" t="s">
        <v>121</v>
      </c>
      <c r="AL124" s="945"/>
      <c r="AM124" s="945"/>
      <c r="AN124" s="945"/>
      <c r="AO124" s="946"/>
      <c r="AP124" s="948" t="s">
        <v>121</v>
      </c>
      <c r="AQ124" s="949"/>
      <c r="AR124" s="949"/>
      <c r="AS124" s="949"/>
      <c r="AT124" s="950"/>
      <c r="AU124" s="1045" t="s">
        <v>447</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4.0999999999999996</v>
      </c>
      <c r="BR124" s="1013"/>
      <c r="BS124" s="1013"/>
      <c r="BT124" s="1013"/>
      <c r="BU124" s="1013"/>
      <c r="BV124" s="1013">
        <v>4</v>
      </c>
      <c r="BW124" s="1013"/>
      <c r="BX124" s="1013"/>
      <c r="BY124" s="1013"/>
      <c r="BZ124" s="1013"/>
      <c r="CA124" s="1013">
        <v>3.4</v>
      </c>
      <c r="CB124" s="1013"/>
      <c r="CC124" s="1013"/>
      <c r="CD124" s="1013"/>
      <c r="CE124" s="1013"/>
      <c r="CF124" s="1014"/>
      <c r="CG124" s="1015"/>
      <c r="CH124" s="1015"/>
      <c r="CI124" s="1015"/>
      <c r="CJ124" s="1016"/>
      <c r="CK124" s="998"/>
      <c r="CL124" s="998"/>
      <c r="CM124" s="998"/>
      <c r="CN124" s="998"/>
      <c r="CO124" s="999"/>
      <c r="CP124" s="1005" t="s">
        <v>448</v>
      </c>
      <c r="CQ124" s="1006"/>
      <c r="CR124" s="1006"/>
      <c r="CS124" s="1006"/>
      <c r="CT124" s="1006"/>
      <c r="CU124" s="1006"/>
      <c r="CV124" s="1006"/>
      <c r="CW124" s="1006"/>
      <c r="CX124" s="1006"/>
      <c r="CY124" s="1006"/>
      <c r="CZ124" s="1006"/>
      <c r="DA124" s="1006"/>
      <c r="DB124" s="1006"/>
      <c r="DC124" s="1006"/>
      <c r="DD124" s="1006"/>
      <c r="DE124" s="1006"/>
      <c r="DF124" s="1007"/>
      <c r="DG124" s="990">
        <v>435590</v>
      </c>
      <c r="DH124" s="972"/>
      <c r="DI124" s="972"/>
      <c r="DJ124" s="972"/>
      <c r="DK124" s="973"/>
      <c r="DL124" s="971">
        <v>427815</v>
      </c>
      <c r="DM124" s="972"/>
      <c r="DN124" s="972"/>
      <c r="DO124" s="972"/>
      <c r="DP124" s="973"/>
      <c r="DQ124" s="971" t="s">
        <v>121</v>
      </c>
      <c r="DR124" s="972"/>
      <c r="DS124" s="972"/>
      <c r="DT124" s="972"/>
      <c r="DU124" s="973"/>
      <c r="DV124" s="974" t="s">
        <v>121</v>
      </c>
      <c r="DW124" s="975"/>
      <c r="DX124" s="975"/>
      <c r="DY124" s="975"/>
      <c r="DZ124" s="976"/>
    </row>
    <row r="125" spans="1:130" s="224" customFormat="1" ht="26.25" customHeight="1" x14ac:dyDescent="0.15">
      <c r="A125" s="1043"/>
      <c r="B125" s="935"/>
      <c r="C125" s="908" t="s">
        <v>437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121</v>
      </c>
      <c r="AB125" s="945"/>
      <c r="AC125" s="945"/>
      <c r="AD125" s="945"/>
      <c r="AE125" s="946"/>
      <c r="AF125" s="947" t="s">
        <v>121</v>
      </c>
      <c r="AG125" s="945"/>
      <c r="AH125" s="945"/>
      <c r="AI125" s="945"/>
      <c r="AJ125" s="946"/>
      <c r="AK125" s="947" t="s">
        <v>121</v>
      </c>
      <c r="AL125" s="945"/>
      <c r="AM125" s="945"/>
      <c r="AN125" s="945"/>
      <c r="AO125" s="946"/>
      <c r="AP125" s="948" t="s">
        <v>121</v>
      </c>
      <c r="AQ125" s="949"/>
      <c r="AR125" s="949"/>
      <c r="AS125" s="949"/>
      <c r="AT125" s="950"/>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449</v>
      </c>
      <c r="CL125" s="993"/>
      <c r="CM125" s="993"/>
      <c r="CN125" s="993"/>
      <c r="CO125" s="994"/>
      <c r="CP125" s="915" t="s">
        <v>450</v>
      </c>
      <c r="CQ125" s="883"/>
      <c r="CR125" s="883"/>
      <c r="CS125" s="883"/>
      <c r="CT125" s="883"/>
      <c r="CU125" s="883"/>
      <c r="CV125" s="883"/>
      <c r="CW125" s="883"/>
      <c r="CX125" s="883"/>
      <c r="CY125" s="883"/>
      <c r="CZ125" s="883"/>
      <c r="DA125" s="883"/>
      <c r="DB125" s="883"/>
      <c r="DC125" s="883"/>
      <c r="DD125" s="883"/>
      <c r="DE125" s="883"/>
      <c r="DF125" s="884"/>
      <c r="DG125" s="916" t="s">
        <v>121</v>
      </c>
      <c r="DH125" s="917"/>
      <c r="DI125" s="917"/>
      <c r="DJ125" s="917"/>
      <c r="DK125" s="917"/>
      <c r="DL125" s="917" t="s">
        <v>121</v>
      </c>
      <c r="DM125" s="917"/>
      <c r="DN125" s="917"/>
      <c r="DO125" s="917"/>
      <c r="DP125" s="917"/>
      <c r="DQ125" s="917" t="s">
        <v>121</v>
      </c>
      <c r="DR125" s="917"/>
      <c r="DS125" s="917"/>
      <c r="DT125" s="917"/>
      <c r="DU125" s="917"/>
      <c r="DV125" s="918" t="s">
        <v>121</v>
      </c>
      <c r="DW125" s="918"/>
      <c r="DX125" s="918"/>
      <c r="DY125" s="918"/>
      <c r="DZ125" s="919"/>
    </row>
    <row r="126" spans="1:130" s="224" customFormat="1" ht="26.25" customHeight="1" thickBot="1" x14ac:dyDescent="0.2">
      <c r="A126" s="1043"/>
      <c r="B126" s="935"/>
      <c r="C126" s="908" t="s">
        <v>439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121</v>
      </c>
      <c r="AB126" s="945"/>
      <c r="AC126" s="945"/>
      <c r="AD126" s="945"/>
      <c r="AE126" s="946"/>
      <c r="AF126" s="947" t="s">
        <v>121</v>
      </c>
      <c r="AG126" s="945"/>
      <c r="AH126" s="945"/>
      <c r="AI126" s="945"/>
      <c r="AJ126" s="946"/>
      <c r="AK126" s="947" t="s">
        <v>121</v>
      </c>
      <c r="AL126" s="945"/>
      <c r="AM126" s="945"/>
      <c r="AN126" s="945"/>
      <c r="AO126" s="946"/>
      <c r="AP126" s="948" t="s">
        <v>121</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451</v>
      </c>
      <c r="CQ126" s="909"/>
      <c r="CR126" s="909"/>
      <c r="CS126" s="909"/>
      <c r="CT126" s="909"/>
      <c r="CU126" s="909"/>
      <c r="CV126" s="909"/>
      <c r="CW126" s="909"/>
      <c r="CX126" s="909"/>
      <c r="CY126" s="909"/>
      <c r="CZ126" s="909"/>
      <c r="DA126" s="909"/>
      <c r="DB126" s="909"/>
      <c r="DC126" s="909"/>
      <c r="DD126" s="909"/>
      <c r="DE126" s="909"/>
      <c r="DF126" s="910"/>
      <c r="DG126" s="911" t="s">
        <v>121</v>
      </c>
      <c r="DH126" s="912"/>
      <c r="DI126" s="912"/>
      <c r="DJ126" s="912"/>
      <c r="DK126" s="912"/>
      <c r="DL126" s="912" t="s">
        <v>121</v>
      </c>
      <c r="DM126" s="912"/>
      <c r="DN126" s="912"/>
      <c r="DO126" s="912"/>
      <c r="DP126" s="912"/>
      <c r="DQ126" s="912" t="s">
        <v>121</v>
      </c>
      <c r="DR126" s="912"/>
      <c r="DS126" s="912"/>
      <c r="DT126" s="912"/>
      <c r="DU126" s="912"/>
      <c r="DV126" s="913" t="s">
        <v>121</v>
      </c>
      <c r="DW126" s="913"/>
      <c r="DX126" s="913"/>
      <c r="DY126" s="913"/>
      <c r="DZ126" s="914"/>
    </row>
    <row r="127" spans="1:130" s="224" customFormat="1" ht="26.25" customHeight="1" x14ac:dyDescent="0.15">
      <c r="A127" s="1044"/>
      <c r="B127" s="937"/>
      <c r="C127" s="959" t="s">
        <v>452</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v>20033</v>
      </c>
      <c r="AB127" s="945"/>
      <c r="AC127" s="945"/>
      <c r="AD127" s="945"/>
      <c r="AE127" s="946"/>
      <c r="AF127" s="947">
        <v>19010</v>
      </c>
      <c r="AG127" s="945"/>
      <c r="AH127" s="945"/>
      <c r="AI127" s="945"/>
      <c r="AJ127" s="946"/>
      <c r="AK127" s="947">
        <v>24747</v>
      </c>
      <c r="AL127" s="945"/>
      <c r="AM127" s="945"/>
      <c r="AN127" s="945"/>
      <c r="AO127" s="946"/>
      <c r="AP127" s="948">
        <v>0.7</v>
      </c>
      <c r="AQ127" s="949"/>
      <c r="AR127" s="949"/>
      <c r="AS127" s="949"/>
      <c r="AT127" s="950"/>
      <c r="AU127" s="226"/>
      <c r="AV127" s="226"/>
      <c r="AW127" s="226"/>
      <c r="AX127" s="1017" t="s">
        <v>453</v>
      </c>
      <c r="AY127" s="1018"/>
      <c r="AZ127" s="1018"/>
      <c r="BA127" s="1018"/>
      <c r="BB127" s="1018"/>
      <c r="BC127" s="1018"/>
      <c r="BD127" s="1018"/>
      <c r="BE127" s="1019"/>
      <c r="BF127" s="1020" t="s">
        <v>454</v>
      </c>
      <c r="BG127" s="1018"/>
      <c r="BH127" s="1018"/>
      <c r="BI127" s="1018"/>
      <c r="BJ127" s="1018"/>
      <c r="BK127" s="1018"/>
      <c r="BL127" s="1019"/>
      <c r="BM127" s="1020" t="s">
        <v>455</v>
      </c>
      <c r="BN127" s="1018"/>
      <c r="BO127" s="1018"/>
      <c r="BP127" s="1018"/>
      <c r="BQ127" s="1018"/>
      <c r="BR127" s="1018"/>
      <c r="BS127" s="1019"/>
      <c r="BT127" s="1020" t="s">
        <v>456</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457</v>
      </c>
      <c r="CQ127" s="909"/>
      <c r="CR127" s="909"/>
      <c r="CS127" s="909"/>
      <c r="CT127" s="909"/>
      <c r="CU127" s="909"/>
      <c r="CV127" s="909"/>
      <c r="CW127" s="909"/>
      <c r="CX127" s="909"/>
      <c r="CY127" s="909"/>
      <c r="CZ127" s="909"/>
      <c r="DA127" s="909"/>
      <c r="DB127" s="909"/>
      <c r="DC127" s="909"/>
      <c r="DD127" s="909"/>
      <c r="DE127" s="909"/>
      <c r="DF127" s="910"/>
      <c r="DG127" s="911" t="s">
        <v>121</v>
      </c>
      <c r="DH127" s="912"/>
      <c r="DI127" s="912"/>
      <c r="DJ127" s="912"/>
      <c r="DK127" s="912"/>
      <c r="DL127" s="912" t="s">
        <v>121</v>
      </c>
      <c r="DM127" s="912"/>
      <c r="DN127" s="912"/>
      <c r="DO127" s="912"/>
      <c r="DP127" s="912"/>
      <c r="DQ127" s="912" t="s">
        <v>121</v>
      </c>
      <c r="DR127" s="912"/>
      <c r="DS127" s="912"/>
      <c r="DT127" s="912"/>
      <c r="DU127" s="912"/>
      <c r="DV127" s="913" t="s">
        <v>121</v>
      </c>
      <c r="DW127" s="913"/>
      <c r="DX127" s="913"/>
      <c r="DY127" s="913"/>
      <c r="DZ127" s="914"/>
    </row>
    <row r="128" spans="1:130" s="224" customFormat="1" ht="26.25" customHeight="1" thickBot="1" x14ac:dyDescent="0.2">
      <c r="A128" s="1027" t="s">
        <v>458</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459</v>
      </c>
      <c r="X128" s="1029"/>
      <c r="Y128" s="1029"/>
      <c r="Z128" s="1030"/>
      <c r="AA128" s="1031">
        <v>411941</v>
      </c>
      <c r="AB128" s="1032"/>
      <c r="AC128" s="1032"/>
      <c r="AD128" s="1032"/>
      <c r="AE128" s="1033"/>
      <c r="AF128" s="1034">
        <v>534371</v>
      </c>
      <c r="AG128" s="1032"/>
      <c r="AH128" s="1032"/>
      <c r="AI128" s="1032"/>
      <c r="AJ128" s="1033"/>
      <c r="AK128" s="1034">
        <v>650430</v>
      </c>
      <c r="AL128" s="1032"/>
      <c r="AM128" s="1032"/>
      <c r="AN128" s="1032"/>
      <c r="AO128" s="1033"/>
      <c r="AP128" s="1035"/>
      <c r="AQ128" s="1036"/>
      <c r="AR128" s="1036"/>
      <c r="AS128" s="1036"/>
      <c r="AT128" s="1037"/>
      <c r="AU128" s="226"/>
      <c r="AV128" s="226"/>
      <c r="AW128" s="226"/>
      <c r="AX128" s="882" t="s">
        <v>460</v>
      </c>
      <c r="AY128" s="883"/>
      <c r="AZ128" s="883"/>
      <c r="BA128" s="883"/>
      <c r="BB128" s="883"/>
      <c r="BC128" s="883"/>
      <c r="BD128" s="883"/>
      <c r="BE128" s="884"/>
      <c r="BF128" s="1038" t="s">
        <v>121</v>
      </c>
      <c r="BG128" s="1039"/>
      <c r="BH128" s="1039"/>
      <c r="BI128" s="1039"/>
      <c r="BJ128" s="1039"/>
      <c r="BK128" s="1039"/>
      <c r="BL128" s="1040"/>
      <c r="BM128" s="1038">
        <v>15</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461</v>
      </c>
      <c r="CQ128" s="713"/>
      <c r="CR128" s="713"/>
      <c r="CS128" s="713"/>
      <c r="CT128" s="713"/>
      <c r="CU128" s="713"/>
      <c r="CV128" s="713"/>
      <c r="CW128" s="713"/>
      <c r="CX128" s="713"/>
      <c r="CY128" s="713"/>
      <c r="CZ128" s="713"/>
      <c r="DA128" s="713"/>
      <c r="DB128" s="713"/>
      <c r="DC128" s="713"/>
      <c r="DD128" s="713"/>
      <c r="DE128" s="713"/>
      <c r="DF128" s="1022"/>
      <c r="DG128" s="1023" t="s">
        <v>121</v>
      </c>
      <c r="DH128" s="1024"/>
      <c r="DI128" s="1024"/>
      <c r="DJ128" s="1024"/>
      <c r="DK128" s="1024"/>
      <c r="DL128" s="1024" t="s">
        <v>121</v>
      </c>
      <c r="DM128" s="1024"/>
      <c r="DN128" s="1024"/>
      <c r="DO128" s="1024"/>
      <c r="DP128" s="1024"/>
      <c r="DQ128" s="1024" t="s">
        <v>121</v>
      </c>
      <c r="DR128" s="1024"/>
      <c r="DS128" s="1024"/>
      <c r="DT128" s="1024"/>
      <c r="DU128" s="1024"/>
      <c r="DV128" s="1025" t="s">
        <v>121</v>
      </c>
      <c r="DW128" s="1025"/>
      <c r="DX128" s="1025"/>
      <c r="DY128" s="1025"/>
      <c r="DZ128" s="1026"/>
    </row>
    <row r="129" spans="1:131" s="224"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462</v>
      </c>
      <c r="X129" s="1057"/>
      <c r="Y129" s="1057"/>
      <c r="Z129" s="1058"/>
      <c r="AA129" s="944">
        <v>4697366</v>
      </c>
      <c r="AB129" s="945"/>
      <c r="AC129" s="945"/>
      <c r="AD129" s="945"/>
      <c r="AE129" s="946"/>
      <c r="AF129" s="947">
        <v>4565349</v>
      </c>
      <c r="AG129" s="945"/>
      <c r="AH129" s="945"/>
      <c r="AI129" s="945"/>
      <c r="AJ129" s="946"/>
      <c r="AK129" s="947">
        <v>4762007</v>
      </c>
      <c r="AL129" s="945"/>
      <c r="AM129" s="945"/>
      <c r="AN129" s="945"/>
      <c r="AO129" s="946"/>
      <c r="AP129" s="1059"/>
      <c r="AQ129" s="1060"/>
      <c r="AR129" s="1060"/>
      <c r="AS129" s="1060"/>
      <c r="AT129" s="1061"/>
      <c r="AU129" s="227"/>
      <c r="AV129" s="227"/>
      <c r="AW129" s="227"/>
      <c r="AX129" s="1051" t="s">
        <v>463</v>
      </c>
      <c r="AY129" s="909"/>
      <c r="AZ129" s="909"/>
      <c r="BA129" s="909"/>
      <c r="BB129" s="909"/>
      <c r="BC129" s="909"/>
      <c r="BD129" s="909"/>
      <c r="BE129" s="910"/>
      <c r="BF129" s="1052" t="s">
        <v>121</v>
      </c>
      <c r="BG129" s="1053"/>
      <c r="BH129" s="1053"/>
      <c r="BI129" s="1053"/>
      <c r="BJ129" s="1053"/>
      <c r="BK129" s="1053"/>
      <c r="BL129" s="1054"/>
      <c r="BM129" s="1052">
        <v>20</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0" t="s">
        <v>464</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465</v>
      </c>
      <c r="X130" s="1057"/>
      <c r="Y130" s="1057"/>
      <c r="Z130" s="1058"/>
      <c r="AA130" s="944">
        <v>1115770</v>
      </c>
      <c r="AB130" s="945"/>
      <c r="AC130" s="945"/>
      <c r="AD130" s="945"/>
      <c r="AE130" s="946"/>
      <c r="AF130" s="947">
        <v>1040982</v>
      </c>
      <c r="AG130" s="945"/>
      <c r="AH130" s="945"/>
      <c r="AI130" s="945"/>
      <c r="AJ130" s="946"/>
      <c r="AK130" s="947">
        <v>1129284</v>
      </c>
      <c r="AL130" s="945"/>
      <c r="AM130" s="945"/>
      <c r="AN130" s="945"/>
      <c r="AO130" s="946"/>
      <c r="AP130" s="1059"/>
      <c r="AQ130" s="1060"/>
      <c r="AR130" s="1060"/>
      <c r="AS130" s="1060"/>
      <c r="AT130" s="1061"/>
      <c r="AU130" s="227"/>
      <c r="AV130" s="227"/>
      <c r="AW130" s="227"/>
      <c r="AX130" s="1051" t="s">
        <v>466</v>
      </c>
      <c r="AY130" s="909"/>
      <c r="AZ130" s="909"/>
      <c r="BA130" s="909"/>
      <c r="BB130" s="909"/>
      <c r="BC130" s="909"/>
      <c r="BD130" s="909"/>
      <c r="BE130" s="910"/>
      <c r="BF130" s="1087">
        <v>7.3</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467</v>
      </c>
      <c r="X131" s="1094"/>
      <c r="Y131" s="1094"/>
      <c r="Z131" s="1095"/>
      <c r="AA131" s="990">
        <v>3581596</v>
      </c>
      <c r="AB131" s="972"/>
      <c r="AC131" s="972"/>
      <c r="AD131" s="972"/>
      <c r="AE131" s="973"/>
      <c r="AF131" s="971">
        <v>3524367</v>
      </c>
      <c r="AG131" s="972"/>
      <c r="AH131" s="972"/>
      <c r="AI131" s="972"/>
      <c r="AJ131" s="973"/>
      <c r="AK131" s="971">
        <v>3632723</v>
      </c>
      <c r="AL131" s="972"/>
      <c r="AM131" s="972"/>
      <c r="AN131" s="972"/>
      <c r="AO131" s="973"/>
      <c r="AP131" s="1096"/>
      <c r="AQ131" s="1097"/>
      <c r="AR131" s="1097"/>
      <c r="AS131" s="1097"/>
      <c r="AT131" s="1098"/>
      <c r="AU131" s="227"/>
      <c r="AV131" s="227"/>
      <c r="AW131" s="227"/>
      <c r="AX131" s="1069" t="s">
        <v>468</v>
      </c>
      <c r="AY131" s="713"/>
      <c r="AZ131" s="713"/>
      <c r="BA131" s="713"/>
      <c r="BB131" s="713"/>
      <c r="BC131" s="713"/>
      <c r="BD131" s="713"/>
      <c r="BE131" s="1022"/>
      <c r="BF131" s="1070">
        <v>3.4</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6" t="s">
        <v>469</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470</v>
      </c>
      <c r="W132" s="1080"/>
      <c r="X132" s="1080"/>
      <c r="Y132" s="1080"/>
      <c r="Z132" s="1081"/>
      <c r="AA132" s="1082">
        <v>7.9245677069999996</v>
      </c>
      <c r="AB132" s="1083"/>
      <c r="AC132" s="1083"/>
      <c r="AD132" s="1083"/>
      <c r="AE132" s="1084"/>
      <c r="AF132" s="1085">
        <v>7.7142647179999999</v>
      </c>
      <c r="AG132" s="1083"/>
      <c r="AH132" s="1083"/>
      <c r="AI132" s="1083"/>
      <c r="AJ132" s="1084"/>
      <c r="AK132" s="1085">
        <v>6.553176766</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471</v>
      </c>
      <c r="W133" s="1063"/>
      <c r="X133" s="1063"/>
      <c r="Y133" s="1063"/>
      <c r="Z133" s="1064"/>
      <c r="AA133" s="1065">
        <v>7.8</v>
      </c>
      <c r="AB133" s="1066"/>
      <c r="AC133" s="1066"/>
      <c r="AD133" s="1066"/>
      <c r="AE133" s="1067"/>
      <c r="AF133" s="1065">
        <v>7.7</v>
      </c>
      <c r="AG133" s="1066"/>
      <c r="AH133" s="1066"/>
      <c r="AI133" s="1066"/>
      <c r="AJ133" s="1067"/>
      <c r="AK133" s="1065">
        <v>7.3</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Pq5iz42Ipf1sgztWrHq0SMpHh7BMkWNKkrSLEWqJemp1ljurlODNCZQiAIxxp6PEuaphLzT/sm9wOjVco+dcQ==" saltValue="BcN0qOqaCH2vt0roiVEi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XYyGq+jSyebw67jDVxKMzz9DM57mEcZvzbCGajRF6NegxQIlHfQ85cJvmjRCPDRkynghdV3PZpjX3bzQ2CUCIg==" saltValue="BkAPKJQcczdIg8dG7YCQmA==" spinCount="100000" sheet="1" objects="1" scenarios="1"/>
  <dataConsolidate/>
  <phoneticPr fontId="2"/>
  <printOptions horizontalCentered="1"/>
  <pageMargins left="0" right="0" top="0.39370078740157483" bottom="0.39370078740157483" header="0.19685039370078741" footer="0.19685039370078741"/>
  <pageSetup paperSize="9" scale="32" orientation="portrait"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El+PdWEavhnSFhnfhfW+6JYm5bJRf5jicxgFAlMzmDpVW7oM2uPNiNpLq1i7CwSXY5WYWLHUJcSD+DV9h/plg==" saltValue="VkvvkTAzSW1YLsSQsMg3TA=="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474</v>
      </c>
      <c r="AL6" s="260"/>
      <c r="AM6" s="260"/>
      <c r="AN6" s="260"/>
    </row>
    <row r="7" spans="1:46" ht="13.5" customHeight="1" x14ac:dyDescent="0.15">
      <c r="A7" s="259"/>
      <c r="AK7" s="262"/>
      <c r="AL7" s="263"/>
      <c r="AM7" s="263"/>
      <c r="AN7" s="264"/>
      <c r="AO7" s="1100" t="s">
        <v>475</v>
      </c>
      <c r="AP7" s="265"/>
      <c r="AQ7" s="266" t="s">
        <v>476</v>
      </c>
      <c r="AR7" s="267"/>
    </row>
    <row r="8" spans="1:46" x14ac:dyDescent="0.15">
      <c r="A8" s="259"/>
      <c r="AK8" s="268"/>
      <c r="AL8" s="269"/>
      <c r="AM8" s="269"/>
      <c r="AN8" s="270"/>
      <c r="AO8" s="1101"/>
      <c r="AP8" s="271" t="s">
        <v>477</v>
      </c>
      <c r="AQ8" s="272" t="s">
        <v>478</v>
      </c>
      <c r="AR8" s="273" t="s">
        <v>479</v>
      </c>
    </row>
    <row r="9" spans="1:46" x14ac:dyDescent="0.15">
      <c r="A9" s="259"/>
      <c r="AK9" s="1102" t="s">
        <v>480</v>
      </c>
      <c r="AL9" s="1103"/>
      <c r="AM9" s="1103"/>
      <c r="AN9" s="1104"/>
      <c r="AO9" s="274">
        <v>1529413</v>
      </c>
      <c r="AP9" s="274">
        <v>178336</v>
      </c>
      <c r="AQ9" s="275">
        <v>143407</v>
      </c>
      <c r="AR9" s="276">
        <v>24.4</v>
      </c>
    </row>
    <row r="10" spans="1:46" ht="13.5" customHeight="1" x14ac:dyDescent="0.15">
      <c r="A10" s="259"/>
      <c r="AK10" s="1102" t="s">
        <v>481</v>
      </c>
      <c r="AL10" s="1103"/>
      <c r="AM10" s="1103"/>
      <c r="AN10" s="1104"/>
      <c r="AO10" s="277">
        <v>169463</v>
      </c>
      <c r="AP10" s="277">
        <v>19760</v>
      </c>
      <c r="AQ10" s="278">
        <v>20271</v>
      </c>
      <c r="AR10" s="279">
        <v>-2.5</v>
      </c>
    </row>
    <row r="11" spans="1:46" ht="13.5" customHeight="1" x14ac:dyDescent="0.15">
      <c r="A11" s="259"/>
      <c r="AK11" s="1102" t="s">
        <v>482</v>
      </c>
      <c r="AL11" s="1103"/>
      <c r="AM11" s="1103"/>
      <c r="AN11" s="1104"/>
      <c r="AO11" s="277" t="s">
        <v>483</v>
      </c>
      <c r="AP11" s="277" t="s">
        <v>483</v>
      </c>
      <c r="AQ11" s="278">
        <v>1412</v>
      </c>
      <c r="AR11" s="279" t="s">
        <v>483</v>
      </c>
    </row>
    <row r="12" spans="1:46" ht="13.5" customHeight="1" x14ac:dyDescent="0.15">
      <c r="A12" s="259"/>
      <c r="AK12" s="1102" t="s">
        <v>484</v>
      </c>
      <c r="AL12" s="1103"/>
      <c r="AM12" s="1103"/>
      <c r="AN12" s="1104"/>
      <c r="AO12" s="277" t="s">
        <v>483</v>
      </c>
      <c r="AP12" s="277" t="s">
        <v>483</v>
      </c>
      <c r="AQ12" s="278" t="s">
        <v>483</v>
      </c>
      <c r="AR12" s="279" t="s">
        <v>483</v>
      </c>
    </row>
    <row r="13" spans="1:46" ht="13.5" customHeight="1" x14ac:dyDescent="0.15">
      <c r="A13" s="259"/>
      <c r="AK13" s="1102" t="s">
        <v>485</v>
      </c>
      <c r="AL13" s="1103"/>
      <c r="AM13" s="1103"/>
      <c r="AN13" s="1104"/>
      <c r="AO13" s="277" t="s">
        <v>483</v>
      </c>
      <c r="AP13" s="277" t="s">
        <v>483</v>
      </c>
      <c r="AQ13" s="278">
        <v>5234</v>
      </c>
      <c r="AR13" s="279" t="s">
        <v>483</v>
      </c>
    </row>
    <row r="14" spans="1:46" ht="13.5" customHeight="1" x14ac:dyDescent="0.15">
      <c r="A14" s="259"/>
      <c r="AK14" s="1102" t="s">
        <v>486</v>
      </c>
      <c r="AL14" s="1103"/>
      <c r="AM14" s="1103"/>
      <c r="AN14" s="1104"/>
      <c r="AO14" s="277">
        <v>80038</v>
      </c>
      <c r="AP14" s="277">
        <v>9333</v>
      </c>
      <c r="AQ14" s="278">
        <v>3337</v>
      </c>
      <c r="AR14" s="279">
        <v>179.7</v>
      </c>
    </row>
    <row r="15" spans="1:46" ht="13.5" customHeight="1" x14ac:dyDescent="0.15">
      <c r="A15" s="259"/>
      <c r="AK15" s="1105" t="s">
        <v>487</v>
      </c>
      <c r="AL15" s="1106"/>
      <c r="AM15" s="1106"/>
      <c r="AN15" s="1107"/>
      <c r="AO15" s="277">
        <v>-30187</v>
      </c>
      <c r="AP15" s="277">
        <v>-3520</v>
      </c>
      <c r="AQ15" s="278">
        <v>-9830</v>
      </c>
      <c r="AR15" s="279">
        <v>-64.2</v>
      </c>
    </row>
    <row r="16" spans="1:46" x14ac:dyDescent="0.15">
      <c r="A16" s="259"/>
      <c r="AK16" s="1105" t="s">
        <v>178</v>
      </c>
      <c r="AL16" s="1106"/>
      <c r="AM16" s="1106"/>
      <c r="AN16" s="1107"/>
      <c r="AO16" s="277">
        <v>1748727</v>
      </c>
      <c r="AP16" s="277">
        <v>203909</v>
      </c>
      <c r="AQ16" s="278">
        <v>163831</v>
      </c>
      <c r="AR16" s="279">
        <v>24.5</v>
      </c>
    </row>
    <row r="17" spans="1:46" x14ac:dyDescent="0.15">
      <c r="A17" s="259"/>
    </row>
    <row r="18" spans="1:46" x14ac:dyDescent="0.15">
      <c r="A18" s="259"/>
      <c r="AQ18" s="280"/>
      <c r="AR18" s="280"/>
    </row>
    <row r="19" spans="1:46" x14ac:dyDescent="0.15">
      <c r="A19" s="259"/>
      <c r="AK19" s="255" t="s">
        <v>488</v>
      </c>
    </row>
    <row r="20" spans="1:46" x14ac:dyDescent="0.15">
      <c r="A20" s="259"/>
      <c r="AK20" s="281"/>
      <c r="AL20" s="282"/>
      <c r="AM20" s="282"/>
      <c r="AN20" s="283"/>
      <c r="AO20" s="284" t="s">
        <v>489</v>
      </c>
      <c r="AP20" s="285" t="s">
        <v>490</v>
      </c>
      <c r="AQ20" s="286" t="s">
        <v>491</v>
      </c>
      <c r="AR20" s="287"/>
    </row>
    <row r="21" spans="1:46" s="260" customFormat="1" x14ac:dyDescent="0.15">
      <c r="A21" s="288"/>
      <c r="AK21" s="1108" t="s">
        <v>492</v>
      </c>
      <c r="AL21" s="1109"/>
      <c r="AM21" s="1109"/>
      <c r="AN21" s="1110"/>
      <c r="AO21" s="289">
        <v>11.31</v>
      </c>
      <c r="AP21" s="290">
        <v>14.18</v>
      </c>
      <c r="AQ21" s="291">
        <v>-2.87</v>
      </c>
      <c r="AS21" s="292"/>
      <c r="AT21" s="288"/>
    </row>
    <row r="22" spans="1:46" s="260" customFormat="1" x14ac:dyDescent="0.15">
      <c r="A22" s="288"/>
      <c r="AK22" s="1108" t="s">
        <v>493</v>
      </c>
      <c r="AL22" s="1109"/>
      <c r="AM22" s="1109"/>
      <c r="AN22" s="1110"/>
      <c r="AO22" s="293">
        <v>97.8</v>
      </c>
      <c r="AP22" s="294">
        <v>95.4</v>
      </c>
      <c r="AQ22" s="295">
        <v>2.4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9" t="s">
        <v>494</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0"/>
      <c r="AS27" s="255"/>
      <c r="AT27" s="255"/>
    </row>
    <row r="28" spans="1:46" ht="17.25" x14ac:dyDescent="0.15">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496</v>
      </c>
      <c r="AL29" s="260"/>
      <c r="AM29" s="260"/>
      <c r="AN29" s="260"/>
      <c r="AS29" s="302"/>
    </row>
    <row r="30" spans="1:46" ht="13.5" customHeight="1" x14ac:dyDescent="0.15">
      <c r="A30" s="259"/>
      <c r="AK30" s="262"/>
      <c r="AL30" s="263"/>
      <c r="AM30" s="263"/>
      <c r="AN30" s="264"/>
      <c r="AO30" s="1100" t="s">
        <v>475</v>
      </c>
      <c r="AP30" s="265"/>
      <c r="AQ30" s="266" t="s">
        <v>476</v>
      </c>
      <c r="AR30" s="267"/>
    </row>
    <row r="31" spans="1:46" x14ac:dyDescent="0.15">
      <c r="A31" s="259"/>
      <c r="AK31" s="268"/>
      <c r="AL31" s="269"/>
      <c r="AM31" s="269"/>
      <c r="AN31" s="270"/>
      <c r="AO31" s="1101"/>
      <c r="AP31" s="271" t="s">
        <v>477</v>
      </c>
      <c r="AQ31" s="272" t="s">
        <v>478</v>
      </c>
      <c r="AR31" s="273" t="s">
        <v>479</v>
      </c>
    </row>
    <row r="32" spans="1:46" ht="27" customHeight="1" x14ac:dyDescent="0.15">
      <c r="A32" s="259"/>
      <c r="AK32" s="1116" t="s">
        <v>497</v>
      </c>
      <c r="AL32" s="1117"/>
      <c r="AM32" s="1117"/>
      <c r="AN32" s="1118"/>
      <c r="AO32" s="303">
        <v>1918982</v>
      </c>
      <c r="AP32" s="303">
        <v>223762</v>
      </c>
      <c r="AQ32" s="304">
        <v>86321</v>
      </c>
      <c r="AR32" s="305">
        <v>159.19999999999999</v>
      </c>
    </row>
    <row r="33" spans="1:46" ht="13.5" customHeight="1" x14ac:dyDescent="0.15">
      <c r="A33" s="259"/>
      <c r="AK33" s="1116" t="s">
        <v>498</v>
      </c>
      <c r="AL33" s="1117"/>
      <c r="AM33" s="1117"/>
      <c r="AN33" s="1118"/>
      <c r="AO33" s="303" t="s">
        <v>483</v>
      </c>
      <c r="AP33" s="303" t="s">
        <v>483</v>
      </c>
      <c r="AQ33" s="304" t="s">
        <v>483</v>
      </c>
      <c r="AR33" s="305" t="s">
        <v>483</v>
      </c>
    </row>
    <row r="34" spans="1:46" ht="27" customHeight="1" x14ac:dyDescent="0.15">
      <c r="A34" s="259"/>
      <c r="AK34" s="1116" t="s">
        <v>499</v>
      </c>
      <c r="AL34" s="1117"/>
      <c r="AM34" s="1117"/>
      <c r="AN34" s="1118"/>
      <c r="AO34" s="303" t="s">
        <v>483</v>
      </c>
      <c r="AP34" s="303" t="s">
        <v>483</v>
      </c>
      <c r="AQ34" s="304" t="s">
        <v>483</v>
      </c>
      <c r="AR34" s="305" t="s">
        <v>483</v>
      </c>
    </row>
    <row r="35" spans="1:46" ht="27" customHeight="1" x14ac:dyDescent="0.15">
      <c r="A35" s="259"/>
      <c r="AK35" s="1116" t="s">
        <v>500</v>
      </c>
      <c r="AL35" s="1117"/>
      <c r="AM35" s="1117"/>
      <c r="AN35" s="1118"/>
      <c r="AO35" s="303">
        <v>44547</v>
      </c>
      <c r="AP35" s="303">
        <v>5194</v>
      </c>
      <c r="AQ35" s="304">
        <v>18581</v>
      </c>
      <c r="AR35" s="305">
        <v>-72</v>
      </c>
    </row>
    <row r="36" spans="1:46" ht="27" customHeight="1" x14ac:dyDescent="0.15">
      <c r="A36" s="259"/>
      <c r="AK36" s="1116" t="s">
        <v>501</v>
      </c>
      <c r="AL36" s="1117"/>
      <c r="AM36" s="1117"/>
      <c r="AN36" s="1118"/>
      <c r="AO36" s="303">
        <v>25316</v>
      </c>
      <c r="AP36" s="303">
        <v>2952</v>
      </c>
      <c r="AQ36" s="304">
        <v>4521</v>
      </c>
      <c r="AR36" s="305">
        <v>-34.700000000000003</v>
      </c>
    </row>
    <row r="37" spans="1:46" ht="13.5" customHeight="1" x14ac:dyDescent="0.15">
      <c r="A37" s="259"/>
      <c r="AK37" s="1116" t="s">
        <v>502</v>
      </c>
      <c r="AL37" s="1117"/>
      <c r="AM37" s="1117"/>
      <c r="AN37" s="1118"/>
      <c r="AO37" s="303">
        <v>24747</v>
      </c>
      <c r="AP37" s="303">
        <v>2886</v>
      </c>
      <c r="AQ37" s="304">
        <v>983</v>
      </c>
      <c r="AR37" s="305">
        <v>193.6</v>
      </c>
    </row>
    <row r="38" spans="1:46" ht="27" customHeight="1" x14ac:dyDescent="0.15">
      <c r="A38" s="259"/>
      <c r="AK38" s="1119" t="s">
        <v>503</v>
      </c>
      <c r="AL38" s="1120"/>
      <c r="AM38" s="1120"/>
      <c r="AN38" s="1121"/>
      <c r="AO38" s="306">
        <v>4181</v>
      </c>
      <c r="AP38" s="306">
        <v>488</v>
      </c>
      <c r="AQ38" s="307">
        <v>20</v>
      </c>
      <c r="AR38" s="295">
        <v>2340</v>
      </c>
      <c r="AS38" s="302"/>
    </row>
    <row r="39" spans="1:46" x14ac:dyDescent="0.15">
      <c r="A39" s="259"/>
      <c r="AK39" s="1119" t="s">
        <v>504</v>
      </c>
      <c r="AL39" s="1120"/>
      <c r="AM39" s="1120"/>
      <c r="AN39" s="1121"/>
      <c r="AO39" s="303">
        <v>-650430</v>
      </c>
      <c r="AP39" s="303">
        <v>-75843</v>
      </c>
      <c r="AQ39" s="304">
        <v>-4212</v>
      </c>
      <c r="AR39" s="305">
        <v>1700.6</v>
      </c>
      <c r="AS39" s="302"/>
    </row>
    <row r="40" spans="1:46" ht="27" customHeight="1" x14ac:dyDescent="0.15">
      <c r="A40" s="259"/>
      <c r="AK40" s="1116" t="s">
        <v>505</v>
      </c>
      <c r="AL40" s="1117"/>
      <c r="AM40" s="1117"/>
      <c r="AN40" s="1118"/>
      <c r="AO40" s="303">
        <v>-1129284</v>
      </c>
      <c r="AP40" s="303">
        <v>-131680</v>
      </c>
      <c r="AQ40" s="304">
        <v>-70783</v>
      </c>
      <c r="AR40" s="305">
        <v>86</v>
      </c>
      <c r="AS40" s="302"/>
    </row>
    <row r="41" spans="1:46" x14ac:dyDescent="0.15">
      <c r="A41" s="259"/>
      <c r="AK41" s="1122" t="s">
        <v>288</v>
      </c>
      <c r="AL41" s="1123"/>
      <c r="AM41" s="1123"/>
      <c r="AN41" s="1124"/>
      <c r="AO41" s="303">
        <v>238059</v>
      </c>
      <c r="AP41" s="303">
        <v>27759</v>
      </c>
      <c r="AQ41" s="304">
        <v>35432</v>
      </c>
      <c r="AR41" s="305">
        <v>-21.7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506</v>
      </c>
    </row>
    <row r="48" spans="1:46" x14ac:dyDescent="0.15">
      <c r="A48" s="259"/>
      <c r="AK48" s="313" t="s">
        <v>507</v>
      </c>
      <c r="AL48" s="313"/>
      <c r="AM48" s="313"/>
      <c r="AN48" s="313"/>
      <c r="AO48" s="313"/>
      <c r="AP48" s="313"/>
      <c r="AQ48" s="314"/>
      <c r="AR48" s="313"/>
    </row>
    <row r="49" spans="1:44" ht="13.5" customHeight="1" x14ac:dyDescent="0.15">
      <c r="A49" s="259"/>
      <c r="AK49" s="315"/>
      <c r="AL49" s="316"/>
      <c r="AM49" s="1111" t="s">
        <v>475</v>
      </c>
      <c r="AN49" s="1113" t="s">
        <v>508</v>
      </c>
      <c r="AO49" s="1114"/>
      <c r="AP49" s="1114"/>
      <c r="AQ49" s="1114"/>
      <c r="AR49" s="1115"/>
    </row>
    <row r="50" spans="1:44" x14ac:dyDescent="0.15">
      <c r="A50" s="259"/>
      <c r="AK50" s="317"/>
      <c r="AL50" s="318"/>
      <c r="AM50" s="1112"/>
      <c r="AN50" s="319" t="s">
        <v>509</v>
      </c>
      <c r="AO50" s="320" t="s">
        <v>510</v>
      </c>
      <c r="AP50" s="321" t="s">
        <v>511</v>
      </c>
      <c r="AQ50" s="322" t="s">
        <v>512</v>
      </c>
      <c r="AR50" s="323" t="s">
        <v>513</v>
      </c>
    </row>
    <row r="51" spans="1:44" x14ac:dyDescent="0.15">
      <c r="A51" s="259"/>
      <c r="AK51" s="315" t="s">
        <v>514</v>
      </c>
      <c r="AL51" s="316"/>
      <c r="AM51" s="324">
        <v>1289915</v>
      </c>
      <c r="AN51" s="325">
        <v>153928</v>
      </c>
      <c r="AO51" s="326">
        <v>-6.4</v>
      </c>
      <c r="AP51" s="327">
        <v>190274</v>
      </c>
      <c r="AQ51" s="328">
        <v>13.6</v>
      </c>
      <c r="AR51" s="329">
        <v>-20</v>
      </c>
    </row>
    <row r="52" spans="1:44" x14ac:dyDescent="0.15">
      <c r="A52" s="259"/>
      <c r="AK52" s="330"/>
      <c r="AL52" s="331" t="s">
        <v>515</v>
      </c>
      <c r="AM52" s="332">
        <v>843397</v>
      </c>
      <c r="AN52" s="333">
        <v>100644</v>
      </c>
      <c r="AO52" s="334">
        <v>15.5</v>
      </c>
      <c r="AP52" s="335">
        <v>88584</v>
      </c>
      <c r="AQ52" s="336">
        <v>7.3</v>
      </c>
      <c r="AR52" s="337">
        <v>8.1999999999999993</v>
      </c>
    </row>
    <row r="53" spans="1:44" x14ac:dyDescent="0.15">
      <c r="A53" s="259"/>
      <c r="AK53" s="315" t="s">
        <v>516</v>
      </c>
      <c r="AL53" s="316"/>
      <c r="AM53" s="324">
        <v>2323495</v>
      </c>
      <c r="AN53" s="325">
        <v>275394</v>
      </c>
      <c r="AO53" s="326">
        <v>78.900000000000006</v>
      </c>
      <c r="AP53" s="327">
        <v>200194</v>
      </c>
      <c r="AQ53" s="328">
        <v>5.2</v>
      </c>
      <c r="AR53" s="329">
        <v>73.7</v>
      </c>
    </row>
    <row r="54" spans="1:44" x14ac:dyDescent="0.15">
      <c r="A54" s="259"/>
      <c r="AK54" s="330"/>
      <c r="AL54" s="331" t="s">
        <v>515</v>
      </c>
      <c r="AM54" s="332">
        <v>579133</v>
      </c>
      <c r="AN54" s="333">
        <v>68642</v>
      </c>
      <c r="AO54" s="334">
        <v>-31.8</v>
      </c>
      <c r="AP54" s="335">
        <v>106422</v>
      </c>
      <c r="AQ54" s="336">
        <v>20.100000000000001</v>
      </c>
      <c r="AR54" s="337">
        <v>-51.9</v>
      </c>
    </row>
    <row r="55" spans="1:44" x14ac:dyDescent="0.15">
      <c r="A55" s="259"/>
      <c r="AK55" s="315" t="s">
        <v>517</v>
      </c>
      <c r="AL55" s="316"/>
      <c r="AM55" s="324">
        <v>2528022</v>
      </c>
      <c r="AN55" s="325">
        <v>301314</v>
      </c>
      <c r="AO55" s="326">
        <v>9.4</v>
      </c>
      <c r="AP55" s="327">
        <v>138402</v>
      </c>
      <c r="AQ55" s="328">
        <v>-30.9</v>
      </c>
      <c r="AR55" s="329">
        <v>40.299999999999997</v>
      </c>
    </row>
    <row r="56" spans="1:44" x14ac:dyDescent="0.15">
      <c r="A56" s="259"/>
      <c r="AK56" s="330"/>
      <c r="AL56" s="331" t="s">
        <v>515</v>
      </c>
      <c r="AM56" s="332">
        <v>673944</v>
      </c>
      <c r="AN56" s="333">
        <v>80327</v>
      </c>
      <c r="AO56" s="334">
        <v>17</v>
      </c>
      <c r="AP56" s="335">
        <v>70652</v>
      </c>
      <c r="AQ56" s="336">
        <v>-33.6</v>
      </c>
      <c r="AR56" s="337">
        <v>50.6</v>
      </c>
    </row>
    <row r="57" spans="1:44" x14ac:dyDescent="0.15">
      <c r="A57" s="259"/>
      <c r="AK57" s="315" t="s">
        <v>518</v>
      </c>
      <c r="AL57" s="316"/>
      <c r="AM57" s="324">
        <v>5095781</v>
      </c>
      <c r="AN57" s="325">
        <v>592464</v>
      </c>
      <c r="AO57" s="326">
        <v>96.6</v>
      </c>
      <c r="AP57" s="327">
        <v>146367</v>
      </c>
      <c r="AQ57" s="328">
        <v>5.8</v>
      </c>
      <c r="AR57" s="329">
        <v>90.8</v>
      </c>
    </row>
    <row r="58" spans="1:44" x14ac:dyDescent="0.15">
      <c r="A58" s="259"/>
      <c r="AK58" s="330"/>
      <c r="AL58" s="331" t="s">
        <v>515</v>
      </c>
      <c r="AM58" s="332">
        <v>500465</v>
      </c>
      <c r="AN58" s="333">
        <v>58187</v>
      </c>
      <c r="AO58" s="334">
        <v>-27.6</v>
      </c>
      <c r="AP58" s="335">
        <v>79441</v>
      </c>
      <c r="AQ58" s="336">
        <v>12.4</v>
      </c>
      <c r="AR58" s="337">
        <v>-40</v>
      </c>
    </row>
    <row r="59" spans="1:44" x14ac:dyDescent="0.15">
      <c r="A59" s="259"/>
      <c r="AK59" s="315" t="s">
        <v>519</v>
      </c>
      <c r="AL59" s="316"/>
      <c r="AM59" s="324">
        <v>4251646</v>
      </c>
      <c r="AN59" s="325">
        <v>495761</v>
      </c>
      <c r="AO59" s="326">
        <v>-16.3</v>
      </c>
      <c r="AP59" s="327">
        <v>165181</v>
      </c>
      <c r="AQ59" s="328">
        <v>12.9</v>
      </c>
      <c r="AR59" s="329">
        <v>-29.2</v>
      </c>
    </row>
    <row r="60" spans="1:44" x14ac:dyDescent="0.15">
      <c r="A60" s="259"/>
      <c r="AK60" s="330"/>
      <c r="AL60" s="331" t="s">
        <v>515</v>
      </c>
      <c r="AM60" s="332">
        <v>1876332</v>
      </c>
      <c r="AN60" s="333">
        <v>218789</v>
      </c>
      <c r="AO60" s="334">
        <v>276</v>
      </c>
      <c r="AP60" s="335">
        <v>82246</v>
      </c>
      <c r="AQ60" s="336">
        <v>3.5</v>
      </c>
      <c r="AR60" s="337">
        <v>272.5</v>
      </c>
    </row>
    <row r="61" spans="1:44" x14ac:dyDescent="0.15">
      <c r="A61" s="259"/>
      <c r="AK61" s="315" t="s">
        <v>520</v>
      </c>
      <c r="AL61" s="338"/>
      <c r="AM61" s="324">
        <v>3097772</v>
      </c>
      <c r="AN61" s="325">
        <v>363772</v>
      </c>
      <c r="AO61" s="326">
        <v>32.4</v>
      </c>
      <c r="AP61" s="327">
        <v>168084</v>
      </c>
      <c r="AQ61" s="339">
        <v>1.3</v>
      </c>
      <c r="AR61" s="329">
        <v>31.1</v>
      </c>
    </row>
    <row r="62" spans="1:44" x14ac:dyDescent="0.15">
      <c r="A62" s="259"/>
      <c r="AK62" s="330"/>
      <c r="AL62" s="331" t="s">
        <v>515</v>
      </c>
      <c r="AM62" s="332">
        <v>894654</v>
      </c>
      <c r="AN62" s="333">
        <v>105318</v>
      </c>
      <c r="AO62" s="334">
        <v>49.8</v>
      </c>
      <c r="AP62" s="335">
        <v>85469</v>
      </c>
      <c r="AQ62" s="336">
        <v>1.9</v>
      </c>
      <c r="AR62" s="337">
        <v>47.9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JU0jukU7Q5Rb83sZmQ71+4DtxbBYKYxHCd3k57dFD1gi0gmNmgGOHk11ayxJcyNpXZMmiQK8cTGmmGFYRYMsw==" saltValue="r7lAU94raeiL0YFB9q52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45" orientation="portrait"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49" zoomScale="115" zoomScaleNormal="115" zoomScaleSheetLayoutView="55" workbookViewId="0">
      <selection activeCell="AE98" sqref="AE98"/>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472</v>
      </c>
    </row>
    <row r="121" spans="125:125" ht="13.5" hidden="1" customHeight="1" x14ac:dyDescent="0.15">
      <c r="DU121" s="253"/>
    </row>
  </sheetData>
  <sheetProtection algorithmName="SHA-512" hashValue="VupPyhN6TcZxJiFzQ1Hz0jTpn0h38dLJkjaBZnQOt+MMyhOMDAfKXm/5q4OBuZPjj8E6MNoyhSUcz+jUkskGsA==" saltValue="St28seDdlkRIgSn//hLbNQ=="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472</v>
      </c>
    </row>
  </sheetData>
  <sheetProtection algorithmName="SHA-512" hashValue="d9J2oZxlxwkyf11wIUxdwuU1Yg8yEN9ya8qKeHcECVDqhV8JCuv2xQmm8FUE60hNluyZklA42dieZ4Ue/MyUwg==" saltValue="VrVuWVxLhMNfPdYSQbEqAg=="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5" t="s">
        <v>3</v>
      </c>
      <c r="D47" s="1125"/>
      <c r="E47" s="1126"/>
      <c r="F47" s="11">
        <v>9.98</v>
      </c>
      <c r="G47" s="12">
        <v>11.14</v>
      </c>
      <c r="H47" s="12">
        <v>10.34</v>
      </c>
      <c r="I47" s="12">
        <v>10.65</v>
      </c>
      <c r="J47" s="13">
        <v>10.6</v>
      </c>
    </row>
    <row r="48" spans="2:10" ht="57.75" customHeight="1" x14ac:dyDescent="0.15">
      <c r="B48" s="14"/>
      <c r="C48" s="1127" t="s">
        <v>4</v>
      </c>
      <c r="D48" s="1127"/>
      <c r="E48" s="1128"/>
      <c r="F48" s="15">
        <v>4.01</v>
      </c>
      <c r="G48" s="16">
        <v>6.88</v>
      </c>
      <c r="H48" s="16">
        <v>8.2799999999999994</v>
      </c>
      <c r="I48" s="16">
        <v>14.1</v>
      </c>
      <c r="J48" s="17">
        <v>9.43</v>
      </c>
    </row>
    <row r="49" spans="2:10" ht="57.75" customHeight="1" thickBot="1" x14ac:dyDescent="0.2">
      <c r="B49" s="18"/>
      <c r="C49" s="1129" t="s">
        <v>5</v>
      </c>
      <c r="D49" s="1129"/>
      <c r="E49" s="1130"/>
      <c r="F49" s="19">
        <v>1.06</v>
      </c>
      <c r="G49" s="20">
        <v>4.8</v>
      </c>
      <c r="H49" s="20">
        <v>1.9</v>
      </c>
      <c r="I49" s="20">
        <v>5.59</v>
      </c>
      <c r="J49" s="21" t="s">
        <v>527</v>
      </c>
    </row>
    <row r="50" spans="2:10" x14ac:dyDescent="0.15"/>
  </sheetData>
  <sheetProtection algorithmName="SHA-512" hashValue="XT0b3aLU0wZ6WLvF11HR6WIQVl6+CBht0+UDuPJ3ELzxYux1YYFjk0SFV1Z7+FrFWS8nbUop5rcbAe6MX77gbA==" saltValue="K3jOHabugZgbxPamo5Wi6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noriaki G</cp:lastModifiedBy>
  <cp:lastPrinted>2025-03-14T08:13:57Z</cp:lastPrinted>
  <dcterms:created xsi:type="dcterms:W3CDTF">2025-02-19T00:11:40Z</dcterms:created>
  <dcterms:modified xsi:type="dcterms:W3CDTF">2025-08-21T14:03:26Z</dcterms:modified>
  <cp:category/>
</cp:coreProperties>
</file>